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Usuario\Documents\"/>
    </mc:Choice>
  </mc:AlternateContent>
  <bookViews>
    <workbookView showSheetTabs="0" xWindow="-120" yWindow="-120" windowWidth="20730" windowHeight="11160"/>
  </bookViews>
  <sheets>
    <sheet name="Menu" sheetId="1" r:id="rId1"/>
    <sheet name="Dados experimentais" sheetId="6" r:id="rId2"/>
    <sheet name="Tratamento dos dados" sheetId="7" r:id="rId3"/>
    <sheet name="Valores de literatura" sheetId="8" r:id="rId4"/>
  </sheets>
  <definedNames>
    <definedName name="Difusividade_Térmica_faixa_de_temperatura_linear">'Tratamento dos dados'!$E$11:$E$24</definedName>
    <definedName name="Raio_do_cilindro">'Dados experimentais'!$D$5</definedName>
    <definedName name="Taxa_de_aquecimento">'Tratamento dos dados'!$B$7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7" l="1"/>
  <c r="C7" i="7" l="1"/>
  <c r="E7" i="7" l="1"/>
  <c r="C8" i="7"/>
  <c r="C9" i="7"/>
  <c r="C10" i="7"/>
  <c r="C11" i="7"/>
  <c r="C12" i="7"/>
  <c r="C14" i="7"/>
  <c r="C15" i="7"/>
  <c r="C16" i="7"/>
  <c r="C17" i="7"/>
  <c r="C18" i="7"/>
  <c r="C19" i="7"/>
  <c r="C20" i="7"/>
  <c r="C21" i="7"/>
  <c r="C22" i="7"/>
  <c r="C23" i="7"/>
  <c r="C24" i="7"/>
  <c r="E8" i="7" l="1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H7" i="7" l="1"/>
  <c r="H6" i="7"/>
  <c r="H8" i="7"/>
  <c r="F17" i="8"/>
  <c r="H9" i="7" l="1"/>
</calcChain>
</file>

<file path=xl/sharedStrings.xml><?xml version="1.0" encoding="utf-8"?>
<sst xmlns="http://schemas.openxmlformats.org/spreadsheetml/2006/main" count="101" uniqueCount="76">
  <si>
    <t xml:space="preserve">    α ( m²/s)</t>
  </si>
  <si>
    <t xml:space="preserve"> α ( m²/s)</t>
  </si>
  <si>
    <t xml:space="preserve">Material </t>
  </si>
  <si>
    <t>T (˚C )</t>
  </si>
  <si>
    <t>α ( m²/s)</t>
  </si>
  <si>
    <t>0-30</t>
  </si>
  <si>
    <t>Singh(2014)</t>
  </si>
  <si>
    <t>Tres(2001)</t>
  </si>
  <si>
    <t>MENU</t>
  </si>
  <si>
    <t xml:space="preserve"> T (˚C )</t>
  </si>
  <si>
    <t>H (˚C /min)</t>
  </si>
  <si>
    <t>Cengel (2009)</t>
  </si>
  <si>
    <t>Banana</t>
  </si>
  <si>
    <t>Nylon</t>
  </si>
  <si>
    <t>Santos (2004)</t>
  </si>
  <si>
    <t>T</t>
  </si>
  <si>
    <t>cylinder radius
 (m)</t>
  </si>
  <si>
    <t xml:space="preserve">
Time 
(min)
</t>
  </si>
  <si>
    <t>Cylinder outer wall temperature (˚C)</t>
  </si>
  <si>
    <t>Linear regression of temperature variation at the center
 of the sample as a function of the experiment time</t>
  </si>
  <si>
    <t>EXPERIMENTAL DATA</t>
  </si>
  <si>
    <t>Experimental parameters</t>
  </si>
  <si>
    <t>Calculated parameters</t>
  </si>
  <si>
    <t>Variance</t>
  </si>
  <si>
    <t>Standard deviation</t>
  </si>
  <si>
    <t>Coefficient of variation</t>
  </si>
  <si>
    <t xml:space="preserve"> α Average  (m²/s) </t>
  </si>
  <si>
    <t>Graphic representation of the behavior of thermal diffusivity as a function of the temperature gradient</t>
  </si>
  <si>
    <t>THERMAL DIFUSIVITY VALUES FOUND IN LITERATURE FOR SOME MATERIALS, FOODS AND SUBSTANCES</t>
  </si>
  <si>
    <t>Materials a 25 (˚C )</t>
  </si>
  <si>
    <t xml:space="preserve">Foods </t>
  </si>
  <si>
    <t>Substances</t>
  </si>
  <si>
    <t>Gold</t>
  </si>
  <si>
    <t>Silver</t>
  </si>
  <si>
    <t>Copper</t>
  </si>
  <si>
    <t>Aluminium</t>
  </si>
  <si>
    <t>Iron</t>
  </si>
  <si>
    <t>Concrete</t>
  </si>
  <si>
    <t>Brick</t>
  </si>
  <si>
    <t>Glass</t>
  </si>
  <si>
    <t>Wood</t>
  </si>
  <si>
    <t>Water</t>
  </si>
  <si>
    <t>Plaster</t>
  </si>
  <si>
    <t>Polypropylene</t>
  </si>
  <si>
    <t>Avocado</t>
  </si>
  <si>
    <t>Cod</t>
  </si>
  <si>
    <t>Potato</t>
  </si>
  <si>
    <t>Sweet-potato</t>
  </si>
  <si>
    <t>Lemon</t>
  </si>
  <si>
    <t>Apple</t>
  </si>
  <si>
    <t>Strawberry</t>
  </si>
  <si>
    <t>Peach</t>
  </si>
  <si>
    <t>Smoked ham</t>
  </si>
  <si>
    <t>Tomato</t>
  </si>
  <si>
    <t>Soy oil</t>
  </si>
  <si>
    <t>Cherry</t>
  </si>
  <si>
    <t>Glycerine</t>
  </si>
  <si>
    <t>Motor oil</t>
  </si>
  <si>
    <t>Methanol</t>
  </si>
  <si>
    <t>Isobutane</t>
  </si>
  <si>
    <t>Methane</t>
  </si>
  <si>
    <t>Mercury</t>
  </si>
  <si>
    <t>Bismuth</t>
  </si>
  <si>
    <t>Sodium</t>
  </si>
  <si>
    <t>Potassium</t>
  </si>
  <si>
    <t>Lead</t>
  </si>
  <si>
    <t>Air</t>
  </si>
  <si>
    <t xml:space="preserve"> Carbon dioxide</t>
  </si>
  <si>
    <t>Hydrogen</t>
  </si>
  <si>
    <t>Ice</t>
  </si>
  <si>
    <t>Source: Cengel(2007)</t>
  </si>
  <si>
    <t>Source</t>
  </si>
  <si>
    <t>Elaboration:</t>
  </si>
  <si>
    <t>Temperature in
sample center (˚C)</t>
  </si>
  <si>
    <t>∆T ( IT - CT )</t>
  </si>
  <si>
    <t>TREATMENT OF EXPERIMENTAL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</si>
</sst>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>
    <font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4"/>
      <name val="Calibri"/>
      <family val="2"/>
      <scheme val="minor"/>
    </font>
    <font>
      <sz val="14"/>
      <name val="Calibri c"/>
    </font>
    <font>
      <sz val="14"/>
      <name val="Calibri cor"/>
    </font>
    <font>
      <sz val="11"/>
      <color theme="1"/>
      <name val="Calibri cor"/>
    </font>
    <font>
      <sz val="11"/>
      <color theme="2" tint="-9.9978637043366805E-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91">
    <xf numFmtId="0" fontId="0" fillId="0" borderId="0" xfId="0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0" xfId="0" applyBorder="1"/>
    <xf numFmtId="0" fontId="0" fillId="4" borderId="1" xfId="0" applyFill="1" applyBorder="1" applyAlignment="1">
      <alignment horizontal="center" vertical="center" wrapText="1"/>
    </xf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3" xfId="0" applyBorder="1"/>
    <xf numFmtId="0" fontId="0" fillId="0" borderId="8" xfId="0" applyBorder="1"/>
    <xf numFmtId="0" fontId="0" fillId="4" borderId="2" xfId="0" applyFill="1" applyBorder="1" applyAlignment="1">
      <alignment horizontal="center" vertical="center" wrapText="1"/>
    </xf>
    <xf numFmtId="11" fontId="2" fillId="4" borderId="1" xfId="0" applyNumberFormat="1" applyFont="1" applyFill="1" applyBorder="1" applyAlignment="1">
      <alignment horizontal="center"/>
    </xf>
    <xf numFmtId="1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1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11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1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/>
    <xf numFmtId="0" fontId="4" fillId="6" borderId="0" xfId="0" applyFont="1" applyFill="1" applyAlignment="1">
      <alignment horizontal="center"/>
    </xf>
    <xf numFmtId="0" fontId="5" fillId="6" borderId="0" xfId="0" applyFont="1" applyFill="1"/>
    <xf numFmtId="0" fontId="6" fillId="6" borderId="0" xfId="0" applyFont="1" applyFill="1"/>
    <xf numFmtId="0" fontId="0" fillId="6" borderId="0" xfId="0" applyFont="1" applyFill="1"/>
    <xf numFmtId="0" fontId="7" fillId="6" borderId="0" xfId="0" applyFont="1" applyFill="1"/>
    <xf numFmtId="0" fontId="8" fillId="6" borderId="0" xfId="0" applyFont="1" applyFill="1"/>
    <xf numFmtId="0" fontId="9" fillId="6" borderId="0" xfId="0" applyFont="1" applyFill="1"/>
    <xf numFmtId="0" fontId="0" fillId="6" borderId="0" xfId="0" applyFill="1" applyBorder="1"/>
    <xf numFmtId="0" fontId="0" fillId="2" borderId="1" xfId="0" applyFill="1" applyBorder="1" applyAlignment="1">
      <alignment horizontal="center"/>
    </xf>
    <xf numFmtId="0" fontId="0" fillId="6" borderId="4" xfId="0" applyFill="1" applyBorder="1"/>
    <xf numFmtId="0" fontId="0" fillId="6" borderId="0" xfId="0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0" fillId="6" borderId="12" xfId="0" applyFill="1" applyBorder="1"/>
    <xf numFmtId="0" fontId="0" fillId="0" borderId="12" xfId="0" applyBorder="1"/>
    <xf numFmtId="0" fontId="0" fillId="6" borderId="17" xfId="0" applyFill="1" applyBorder="1"/>
    <xf numFmtId="0" fontId="0" fillId="0" borderId="17" xfId="0" applyBorder="1"/>
    <xf numFmtId="0" fontId="1" fillId="6" borderId="19" xfId="0" applyFont="1" applyFill="1" applyBorder="1" applyAlignment="1">
      <alignment horizontal="center"/>
    </xf>
    <xf numFmtId="0" fontId="0" fillId="6" borderId="3" xfId="0" applyFill="1" applyBorder="1"/>
    <xf numFmtId="0" fontId="0" fillId="6" borderId="7" xfId="0" applyFill="1" applyBorder="1" applyAlignment="1">
      <alignment horizontal="center"/>
    </xf>
    <xf numFmtId="0" fontId="0" fillId="6" borderId="8" xfId="0" applyFill="1" applyBorder="1"/>
    <xf numFmtId="0" fontId="1" fillId="6" borderId="21" xfId="0" applyFont="1" applyFill="1" applyBorder="1" applyAlignment="1">
      <alignment horizontal="center"/>
    </xf>
    <xf numFmtId="0" fontId="1" fillId="6" borderId="20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7" xfId="0" applyFill="1" applyBorder="1"/>
    <xf numFmtId="0" fontId="0" fillId="6" borderId="6" xfId="0" applyFill="1" applyBorder="1"/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6" borderId="0" xfId="0" applyFill="1" applyAlignment="1">
      <alignment vertical="center"/>
    </xf>
    <xf numFmtId="0" fontId="3" fillId="2" borderId="2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0" fontId="1" fillId="7" borderId="11" xfId="0" applyFont="1" applyFill="1" applyBorder="1" applyAlignment="1">
      <alignment horizontal="center"/>
    </xf>
    <xf numFmtId="0" fontId="1" fillId="7" borderId="12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1" fillId="7" borderId="16" xfId="0" applyFont="1" applyFill="1" applyBorder="1" applyAlignment="1">
      <alignment horizontal="center"/>
    </xf>
    <xf numFmtId="0" fontId="1" fillId="7" borderId="17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0" fontId="11" fillId="5" borderId="16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9" fontId="0" fillId="6" borderId="0" xfId="1" applyFont="1" applyFill="1" applyAlignment="1">
      <alignment horizontal="center"/>
    </xf>
    <xf numFmtId="9" fontId="0" fillId="6" borderId="7" xfId="1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0" fillId="5" borderId="1" xfId="0" applyFont="1" applyFill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1236512102654"/>
          <c:y val="0.15230803596358966"/>
          <c:w val="0.82684957713619134"/>
          <c:h val="0.70197501908006188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accent6">
                    <a:lumMod val="75000"/>
                  </a:schemeClr>
                </a:solidFill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3.5141103229864863E-2"/>
                  <c:y val="0.206114827044468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'Dados experimentais'!$E$9:$E$22</c:f>
              <c:numCache>
                <c:formatCode>General</c:formatCode>
                <c:ptCount val="14"/>
                <c:pt idx="0">
                  <c:v>14</c:v>
                </c:pt>
                <c:pt idx="1">
                  <c:v>16</c:v>
                </c:pt>
                <c:pt idx="2">
                  <c:v>18</c:v>
                </c:pt>
                <c:pt idx="3">
                  <c:v>20</c:v>
                </c:pt>
                <c:pt idx="4">
                  <c:v>22</c:v>
                </c:pt>
                <c:pt idx="5">
                  <c:v>24</c:v>
                </c:pt>
                <c:pt idx="6">
                  <c:v>26</c:v>
                </c:pt>
                <c:pt idx="7">
                  <c:v>28</c:v>
                </c:pt>
                <c:pt idx="8">
                  <c:v>30</c:v>
                </c:pt>
                <c:pt idx="9">
                  <c:v>32</c:v>
                </c:pt>
                <c:pt idx="10">
                  <c:v>34</c:v>
                </c:pt>
                <c:pt idx="11">
                  <c:v>36</c:v>
                </c:pt>
                <c:pt idx="12">
                  <c:v>38</c:v>
                </c:pt>
                <c:pt idx="13">
                  <c:v>40</c:v>
                </c:pt>
              </c:numCache>
            </c:numRef>
          </c:xVal>
          <c:yVal>
            <c:numRef>
              <c:f>'Dados experimentais'!$G$9:$G$22</c:f>
              <c:numCache>
                <c:formatCode>General</c:formatCode>
                <c:ptCount val="14"/>
                <c:pt idx="0">
                  <c:v>30.6</c:v>
                </c:pt>
                <c:pt idx="1">
                  <c:v>33.5</c:v>
                </c:pt>
                <c:pt idx="2">
                  <c:v>37</c:v>
                </c:pt>
                <c:pt idx="3">
                  <c:v>40.799999999999997</c:v>
                </c:pt>
                <c:pt idx="4">
                  <c:v>45</c:v>
                </c:pt>
                <c:pt idx="5">
                  <c:v>49.6</c:v>
                </c:pt>
                <c:pt idx="6">
                  <c:v>54.5</c:v>
                </c:pt>
                <c:pt idx="7">
                  <c:v>59.7</c:v>
                </c:pt>
                <c:pt idx="8">
                  <c:v>64.8</c:v>
                </c:pt>
                <c:pt idx="9">
                  <c:v>70.2</c:v>
                </c:pt>
                <c:pt idx="10">
                  <c:v>75.7</c:v>
                </c:pt>
                <c:pt idx="11">
                  <c:v>81.7</c:v>
                </c:pt>
                <c:pt idx="12">
                  <c:v>87.5</c:v>
                </c:pt>
                <c:pt idx="13">
                  <c:v>92.6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A1C-45D9-BD34-E695792F5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3584640"/>
        <c:axId val="-143584096"/>
      </c:scatterChart>
      <c:valAx>
        <c:axId val="-143584640"/>
        <c:scaling>
          <c:orientation val="minMax"/>
          <c:max val="40"/>
          <c:min val="14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1"/>
                  <a:t>Time (min</a:t>
                </a:r>
                <a:r>
                  <a:rPr lang="pt-BR" sz="1000"/>
                  <a:t>)</a:t>
                </a:r>
              </a:p>
            </c:rich>
          </c:tx>
          <c:layout>
            <c:manualLayout>
              <c:xMode val="edge"/>
              <c:yMode val="edge"/>
              <c:x val="0.41711936834341989"/>
              <c:y val="0.932887421330398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43584096"/>
        <c:crosses val="autoZero"/>
        <c:crossBetween val="midCat"/>
      </c:valAx>
      <c:valAx>
        <c:axId val="-143584096"/>
        <c:scaling>
          <c:orientation val="minMax"/>
          <c:max val="93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b="1"/>
                  <a:t>Temperature</a:t>
                </a:r>
                <a:r>
                  <a:rPr lang="pt-BR" b="1" baseline="0"/>
                  <a:t> </a:t>
                </a:r>
                <a:r>
                  <a:rPr lang="pt-BR" b="1"/>
                  <a:t> </a:t>
                </a:r>
                <a:r>
                  <a:rPr lang="pt-BR" sz="900" b="1" i="0" u="none" strike="noStrike" cap="all" baseline="0">
                    <a:effectLst/>
                  </a:rPr>
                  <a:t>(</a:t>
                </a:r>
                <a:r>
                  <a:rPr lang="pt-BR" b="1"/>
                  <a:t>˚C )  </a:t>
                </a:r>
              </a:p>
            </c:rich>
          </c:tx>
          <c:layout>
            <c:manualLayout>
              <c:xMode val="edge"/>
              <c:yMode val="edge"/>
              <c:x val="1.868736378357239E-2"/>
              <c:y val="0.326895644022782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43584640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188638666216384"/>
          <c:y val="4.2759948039164074E-2"/>
          <c:w val="0.76128140867267435"/>
          <c:h val="0.81658584006004142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accent6"/>
                </a:solidFill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7.3979580548064749E-2"/>
                  <c:y val="8.049601996471753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="1" baseline="0"/>
                      <a:t>y = 2E-06x</a:t>
                    </a:r>
                    <a:r>
                      <a:rPr lang="en-US" b="1" baseline="30000"/>
                      <a:t>-1</a:t>
                    </a:r>
                    <a:r>
                      <a:rPr lang="en-US" b="1" baseline="0"/>
                      <a:t/>
                    </a:r>
                    <a:br>
                      <a:rPr lang="en-US" b="1" baseline="0"/>
                    </a:br>
                    <a:r>
                      <a:rPr lang="en-US" b="1" baseline="0"/>
                      <a:t>R² = 1</a:t>
                    </a:r>
                    <a:endParaRPr lang="en-US" b="1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'Tratamento dos dados'!$C$11:$C$23</c:f>
              <c:numCache>
                <c:formatCode>General</c:formatCode>
                <c:ptCount val="13"/>
                <c:pt idx="0">
                  <c:v>8.1000000000000014</c:v>
                </c:pt>
                <c:pt idx="1">
                  <c:v>9.6000000000000014</c:v>
                </c:pt>
                <c:pt idx="2">
                  <c:v>10.600000000000001</c:v>
                </c:pt>
                <c:pt idx="3">
                  <c:v>11.400000000000006</c:v>
                </c:pt>
                <c:pt idx="4">
                  <c:v>12.399999999999999</c:v>
                </c:pt>
                <c:pt idx="5">
                  <c:v>13.100000000000001</c:v>
                </c:pt>
                <c:pt idx="6">
                  <c:v>13.700000000000003</c:v>
                </c:pt>
                <c:pt idx="7">
                  <c:v>14.099999999999994</c:v>
                </c:pt>
                <c:pt idx="8">
                  <c:v>15.100000000000009</c:v>
                </c:pt>
                <c:pt idx="9">
                  <c:v>15.399999999999991</c:v>
                </c:pt>
                <c:pt idx="10">
                  <c:v>15.899999999999991</c:v>
                </c:pt>
                <c:pt idx="11">
                  <c:v>15.700000000000003</c:v>
                </c:pt>
                <c:pt idx="12">
                  <c:v>15</c:v>
                </c:pt>
              </c:numCache>
            </c:numRef>
          </c:xVal>
          <c:yVal>
            <c:numRef>
              <c:f>'Tratamento dos dados'!$E$11:$E$23</c:f>
              <c:numCache>
                <c:formatCode>0.00E+00</c:formatCode>
                <c:ptCount val="13"/>
                <c:pt idx="0">
                  <c:v>2.8240740740740735E-7</c:v>
                </c:pt>
                <c:pt idx="1">
                  <c:v>2.3828124999999997E-7</c:v>
                </c:pt>
                <c:pt idx="2">
                  <c:v>2.1580188679245279E-7</c:v>
                </c:pt>
                <c:pt idx="3">
                  <c:v>2.0065789473684202E-7</c:v>
                </c:pt>
                <c:pt idx="4">
                  <c:v>1.8447580645161293E-7</c:v>
                </c:pt>
                <c:pt idx="5">
                  <c:v>1.7461832061068702E-7</c:v>
                </c:pt>
                <c:pt idx="6">
                  <c:v>1.6697080291970799E-7</c:v>
                </c:pt>
                <c:pt idx="7">
                  <c:v>1.6223404255319157E-7</c:v>
                </c:pt>
                <c:pt idx="8">
                  <c:v>1.5149006622516549E-7</c:v>
                </c:pt>
                <c:pt idx="9">
                  <c:v>1.4853896103896113E-7</c:v>
                </c:pt>
                <c:pt idx="10">
                  <c:v>1.4386792452830196E-7</c:v>
                </c:pt>
                <c:pt idx="11">
                  <c:v>1.4570063694267514E-7</c:v>
                </c:pt>
                <c:pt idx="12">
                  <c:v>1.525E-7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B82-407B-A288-75DFA1B46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3578656"/>
        <c:axId val="-143583552"/>
      </c:scatterChart>
      <c:valAx>
        <c:axId val="-143578656"/>
        <c:scaling>
          <c:orientation val="minMax"/>
          <c:max val="16"/>
          <c:min val="8.1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b="1"/>
                  <a:t>∆T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43583552"/>
        <c:crosses val="autoZero"/>
        <c:crossBetween val="midCat"/>
      </c:valAx>
      <c:valAx>
        <c:axId val="-14358355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 b="1"/>
                  <a:t>α ( </a:t>
                </a:r>
                <a:r>
                  <a:rPr lang="pt-BR" b="1"/>
                  <a:t>m²/s)</a:t>
                </a:r>
              </a:p>
            </c:rich>
          </c:tx>
          <c:layout>
            <c:manualLayout>
              <c:xMode val="edge"/>
              <c:yMode val="edge"/>
              <c:x val="2.8581639514859303E-2"/>
              <c:y val="0.304760863225430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4357865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Tratamento dos dados'!A1"/><Relationship Id="rId2" Type="http://schemas.openxmlformats.org/officeDocument/2006/relationships/hyperlink" Target="#'Dados experimentais'!A1"/><Relationship Id="rId1" Type="http://schemas.openxmlformats.org/officeDocument/2006/relationships/image" Target="../media/image1.png"/><Relationship Id="rId4" Type="http://schemas.openxmlformats.org/officeDocument/2006/relationships/hyperlink" Target="#'Valores de literatura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nu!A1"/><Relationship Id="rId2" Type="http://schemas.openxmlformats.org/officeDocument/2006/relationships/hyperlink" Target="#'Tratamento dos dados'!A1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Dados experimentais'!A1"/><Relationship Id="rId2" Type="http://schemas.openxmlformats.org/officeDocument/2006/relationships/hyperlink" Target="#'Valores de literatura'!A1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hyperlink" Target="#'Tratamento dos dado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0</xdr:row>
      <xdr:rowOff>171450</xdr:rowOff>
    </xdr:from>
    <xdr:to>
      <xdr:col>20</xdr:col>
      <xdr:colOff>0</xdr:colOff>
      <xdr:row>5</xdr:row>
      <xdr:rowOff>133350</xdr:rowOff>
    </xdr:to>
    <xdr:sp macro="" textlink="">
      <xdr:nvSpPr>
        <xdr:cNvPr id="2" name="CaixaDeTexto 1">
          <a:extLst>
            <a:ext uri="{FF2B5EF4-FFF2-40B4-BE49-F238E27FC236}">
              <a16:creationId xmlns="" xmlns:a16="http://schemas.microsoft.com/office/drawing/2014/main" id="{A2F07BA7-E4C6-49A5-9BF8-027692DBE9E3}"/>
            </a:ext>
          </a:extLst>
        </xdr:cNvPr>
        <xdr:cNvSpPr txBox="1"/>
      </xdr:nvSpPr>
      <xdr:spPr>
        <a:xfrm>
          <a:off x="66674" y="171450"/>
          <a:ext cx="12573001" cy="9144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EXCEL AS AN ELETRONIC METHOD FOR DETERMINING THERMAL</a:t>
          </a:r>
          <a:r>
            <a:rPr lang="pt-BR" sz="16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DIFFUSIVITY FROM EXPERIMENTAL DATA</a:t>
          </a:r>
          <a:endParaRPr lang="pt-BR" sz="16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 editAs="oneCell">
    <xdr:from>
      <xdr:col>13</xdr:col>
      <xdr:colOff>28575</xdr:colOff>
      <xdr:row>10</xdr:row>
      <xdr:rowOff>28575</xdr:rowOff>
    </xdr:from>
    <xdr:to>
      <xdr:col>19</xdr:col>
      <xdr:colOff>1464</xdr:colOff>
      <xdr:row>22</xdr:row>
      <xdr:rowOff>0</xdr:rowOff>
    </xdr:to>
    <xdr:pic>
      <xdr:nvPicPr>
        <xdr:cNvPr id="4" name="Imagem 3" descr="PROPRIEDADES TERMOFÍSICAS DE SOLUÇÕES MODELO SIMILARES A SUCOS – PARTE I1">
          <a:extLst>
            <a:ext uri="{FF2B5EF4-FFF2-40B4-BE49-F238E27FC236}">
              <a16:creationId xmlns="" xmlns:a16="http://schemas.microsoft.com/office/drawing/2014/main" id="{7F05CE80-5422-4D9C-B5AA-3C3907A642C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89"/>
        <a:stretch/>
      </xdr:blipFill>
      <xdr:spPr bwMode="auto">
        <a:xfrm>
          <a:off x="8401050" y="1943100"/>
          <a:ext cx="3629024" cy="2324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171449</xdr:colOff>
      <xdr:row>13</xdr:row>
      <xdr:rowOff>85725</xdr:rowOff>
    </xdr:from>
    <xdr:to>
      <xdr:col>4</xdr:col>
      <xdr:colOff>447674</xdr:colOff>
      <xdr:row>14</xdr:row>
      <xdr:rowOff>161925</xdr:rowOff>
    </xdr:to>
    <xdr:sp macro="" textlink="">
      <xdr:nvSpPr>
        <xdr:cNvPr id="3" name="Retângulo: Cantos Diagonais Arredondados 2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C1F0A89A-2E3D-4D37-BCF4-752F301C6889}"/>
            </a:ext>
          </a:extLst>
        </xdr:cNvPr>
        <xdr:cNvSpPr/>
      </xdr:nvSpPr>
      <xdr:spPr>
        <a:xfrm>
          <a:off x="1740273" y="2516001"/>
          <a:ext cx="1494864" cy="265299"/>
        </a:xfrm>
        <a:prstGeom prst="round2DiagRect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pt-BR" sz="1100">
              <a:solidFill>
                <a:schemeClr val="lt1"/>
              </a:solidFill>
              <a:latin typeface="+mn-lt"/>
              <a:ea typeface="+mn-ea"/>
              <a:cs typeface="+mn-cs"/>
            </a:rPr>
            <a:t>Experimental data</a:t>
          </a:r>
        </a:p>
      </xdr:txBody>
    </xdr:sp>
    <xdr:clientData/>
  </xdr:twoCellAnchor>
  <xdr:twoCellAnchor>
    <xdr:from>
      <xdr:col>2</xdr:col>
      <xdr:colOff>171451</xdr:colOff>
      <xdr:row>14</xdr:row>
      <xdr:rowOff>228600</xdr:rowOff>
    </xdr:from>
    <xdr:to>
      <xdr:col>4</xdr:col>
      <xdr:colOff>457200</xdr:colOff>
      <xdr:row>16</xdr:row>
      <xdr:rowOff>38100</xdr:rowOff>
    </xdr:to>
    <xdr:sp macro="" textlink="">
      <xdr:nvSpPr>
        <xdr:cNvPr id="5" name="Retângulo: Cantos Diagonais Arredondados 4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407CB0C3-80C0-49EE-BF89-3A17B1EAC7E2}"/>
            </a:ext>
          </a:extLst>
        </xdr:cNvPr>
        <xdr:cNvSpPr/>
      </xdr:nvSpPr>
      <xdr:spPr>
        <a:xfrm>
          <a:off x="1743076" y="2857500"/>
          <a:ext cx="1504949" cy="276225"/>
        </a:xfrm>
        <a:prstGeom prst="round2DiagRect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pt-BR"/>
            <a:t>Data processing</a:t>
          </a:r>
          <a:endParaRPr lang="pt-BR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171450</xdr:colOff>
      <xdr:row>16</xdr:row>
      <xdr:rowOff>114300</xdr:rowOff>
    </xdr:from>
    <xdr:to>
      <xdr:col>4</xdr:col>
      <xdr:colOff>476250</xdr:colOff>
      <xdr:row>17</xdr:row>
      <xdr:rowOff>104775</xdr:rowOff>
    </xdr:to>
    <xdr:sp macro="" textlink="">
      <xdr:nvSpPr>
        <xdr:cNvPr id="8" name="Retângulo: Cantos Diagonais Arredondados 7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A1BE3B06-C5D6-46E6-9C67-0CD33ABDA3D3}"/>
            </a:ext>
          </a:extLst>
        </xdr:cNvPr>
        <xdr:cNvSpPr/>
      </xdr:nvSpPr>
      <xdr:spPr>
        <a:xfrm>
          <a:off x="1743075" y="3209925"/>
          <a:ext cx="1524000" cy="266700"/>
        </a:xfrm>
        <a:prstGeom prst="round2DiagRect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>
              <a:solidFill>
                <a:schemeClr val="lt1"/>
              </a:solidFill>
              <a:latin typeface="+mn-lt"/>
              <a:ea typeface="+mn-ea"/>
              <a:cs typeface="+mn-cs"/>
            </a:rPr>
            <a:t>Literature data</a:t>
          </a:r>
          <a:endParaRPr lang="pt-BR" sz="1100"/>
        </a:p>
      </xdr:txBody>
    </xdr:sp>
    <xdr:clientData/>
  </xdr:twoCellAnchor>
  <xdr:twoCellAnchor>
    <xdr:from>
      <xdr:col>1</xdr:col>
      <xdr:colOff>76203</xdr:colOff>
      <xdr:row>19</xdr:row>
      <xdr:rowOff>161924</xdr:rowOff>
    </xdr:from>
    <xdr:to>
      <xdr:col>4</xdr:col>
      <xdr:colOff>361951</xdr:colOff>
      <xdr:row>21</xdr:row>
      <xdr:rowOff>47625</xdr:rowOff>
    </xdr:to>
    <xdr:sp macro="" textlink="">
      <xdr:nvSpPr>
        <xdr:cNvPr id="10" name="CaixaDeTexto 9">
          <a:extLst>
            <a:ext uri="{FF2B5EF4-FFF2-40B4-BE49-F238E27FC236}">
              <a16:creationId xmlns="" xmlns:a16="http://schemas.microsoft.com/office/drawing/2014/main" id="{87D08DCF-0D0C-49E5-AE28-D8C0C51F332C}"/>
            </a:ext>
          </a:extLst>
        </xdr:cNvPr>
        <xdr:cNvSpPr txBox="1"/>
      </xdr:nvSpPr>
      <xdr:spPr>
        <a:xfrm>
          <a:off x="1038228" y="3924299"/>
          <a:ext cx="2114548" cy="304801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aseline="0"/>
            <a:t>Camila Rodrigues Carneiro</a:t>
          </a:r>
          <a:endParaRPr lang="pt-BR" sz="1400"/>
        </a:p>
      </xdr:txBody>
    </xdr:sp>
    <xdr:clientData/>
  </xdr:twoCellAnchor>
  <xdr:twoCellAnchor>
    <xdr:from>
      <xdr:col>15</xdr:col>
      <xdr:colOff>602317</xdr:colOff>
      <xdr:row>12</xdr:row>
      <xdr:rowOff>35017</xdr:rowOff>
    </xdr:from>
    <xdr:to>
      <xdr:col>17</xdr:col>
      <xdr:colOff>231121</xdr:colOff>
      <xdr:row>13</xdr:row>
      <xdr:rowOff>77040</xdr:rowOff>
    </xdr:to>
    <xdr:sp macro="" textlink="">
      <xdr:nvSpPr>
        <xdr:cNvPr id="6" name="Retângulo 5"/>
        <xdr:cNvSpPr/>
      </xdr:nvSpPr>
      <xdr:spPr>
        <a:xfrm>
          <a:off x="10190350" y="2297205"/>
          <a:ext cx="847444" cy="210111"/>
        </a:xfrm>
        <a:prstGeom prst="rect">
          <a:avLst/>
        </a:prstGeom>
        <a:ln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t-BR" sz="1000" b="1"/>
            <a:t>AGITATOR</a:t>
          </a:r>
        </a:p>
      </xdr:txBody>
    </xdr:sp>
    <xdr:clientData/>
  </xdr:twoCellAnchor>
  <xdr:twoCellAnchor>
    <xdr:from>
      <xdr:col>17</xdr:col>
      <xdr:colOff>126066</xdr:colOff>
      <xdr:row>11</xdr:row>
      <xdr:rowOff>35020</xdr:rowOff>
    </xdr:from>
    <xdr:to>
      <xdr:col>18</xdr:col>
      <xdr:colOff>252132</xdr:colOff>
      <xdr:row>12</xdr:row>
      <xdr:rowOff>21011</xdr:rowOff>
    </xdr:to>
    <xdr:sp macro="" textlink="">
      <xdr:nvSpPr>
        <xdr:cNvPr id="7" name="Retângulo 6"/>
        <xdr:cNvSpPr/>
      </xdr:nvSpPr>
      <xdr:spPr>
        <a:xfrm>
          <a:off x="10932739" y="2129119"/>
          <a:ext cx="735386" cy="154080"/>
        </a:xfrm>
        <a:prstGeom prst="rect">
          <a:avLst/>
        </a:prstGeom>
        <a:ln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17</xdr:col>
      <xdr:colOff>504264</xdr:colOff>
      <xdr:row>10</xdr:row>
      <xdr:rowOff>175091</xdr:rowOff>
    </xdr:from>
    <xdr:to>
      <xdr:col>18</xdr:col>
      <xdr:colOff>504265</xdr:colOff>
      <xdr:row>12</xdr:row>
      <xdr:rowOff>14006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1310937" y="2080091"/>
          <a:ext cx="609321" cy="196103"/>
        </a:xfrm>
        <a:prstGeom prst="rect">
          <a:avLst/>
        </a:prstGeom>
        <a:solidFill>
          <a:schemeClr val="bg1"/>
        </a:solidFill>
        <a:ln w="9525">
          <a:solidFill>
            <a:schemeClr val="bg1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HEATING</a:t>
          </a:r>
        </a:p>
      </xdr:txBody>
    </xdr:sp>
    <xdr:clientData/>
  </xdr:twoCellAnchor>
  <xdr:twoCellAnchor>
    <xdr:from>
      <xdr:col>1</xdr:col>
      <xdr:colOff>65942</xdr:colOff>
      <xdr:row>22</xdr:row>
      <xdr:rowOff>1308</xdr:rowOff>
    </xdr:from>
    <xdr:to>
      <xdr:col>4</xdr:col>
      <xdr:colOff>352426</xdr:colOff>
      <xdr:row>22</xdr:row>
      <xdr:rowOff>276226</xdr:rowOff>
    </xdr:to>
    <xdr:sp macro="" textlink="">
      <xdr:nvSpPr>
        <xdr:cNvPr id="12" name="CaixaDeTexto 11">
          <a:extLst>
            <a:ext uri="{FF2B5EF4-FFF2-40B4-BE49-F238E27FC236}">
              <a16:creationId xmlns="" xmlns:a16="http://schemas.microsoft.com/office/drawing/2014/main" id="{C3E5B7EB-9DA7-47D6-AA36-4B3474661AEB}"/>
            </a:ext>
          </a:extLst>
        </xdr:cNvPr>
        <xdr:cNvSpPr txBox="1"/>
      </xdr:nvSpPr>
      <xdr:spPr>
        <a:xfrm>
          <a:off x="1027967" y="4268508"/>
          <a:ext cx="2115284" cy="27491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400" baseline="0"/>
            <a:t>Mateus Tomaz Neves</a:t>
          </a:r>
          <a:endParaRPr lang="pt-BR" sz="1400"/>
        </a:p>
      </xdr:txBody>
    </xdr:sp>
    <xdr:clientData/>
  </xdr:twoCellAnchor>
  <xdr:twoCellAnchor>
    <xdr:from>
      <xdr:col>1</xdr:col>
      <xdr:colOff>57149</xdr:colOff>
      <xdr:row>22</xdr:row>
      <xdr:rowOff>309196</xdr:rowOff>
    </xdr:from>
    <xdr:to>
      <xdr:col>4</xdr:col>
      <xdr:colOff>361950</xdr:colOff>
      <xdr:row>22</xdr:row>
      <xdr:rowOff>600075</xdr:rowOff>
    </xdr:to>
    <xdr:sp macro="" textlink="">
      <xdr:nvSpPr>
        <xdr:cNvPr id="13" name="CaixaDeTexto 12">
          <a:extLst>
            <a:ext uri="{FF2B5EF4-FFF2-40B4-BE49-F238E27FC236}">
              <a16:creationId xmlns="" xmlns:a16="http://schemas.microsoft.com/office/drawing/2014/main" id="{C3E5B7EB-9DA7-47D6-AA36-4B3474661AEB}"/>
            </a:ext>
          </a:extLst>
        </xdr:cNvPr>
        <xdr:cNvSpPr txBox="1"/>
      </xdr:nvSpPr>
      <xdr:spPr>
        <a:xfrm>
          <a:off x="1019174" y="4576396"/>
          <a:ext cx="2133601" cy="29087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400" baseline="0"/>
            <a:t>Adamu Muhammad Alhaji</a:t>
          </a:r>
          <a:endParaRPr lang="pt-BR" sz="1400"/>
        </a:p>
      </xdr:txBody>
    </xdr:sp>
    <xdr:clientData/>
  </xdr:twoCellAnchor>
  <xdr:twoCellAnchor>
    <xdr:from>
      <xdr:col>1</xdr:col>
      <xdr:colOff>43961</xdr:colOff>
      <xdr:row>22</xdr:row>
      <xdr:rowOff>635977</xdr:rowOff>
    </xdr:from>
    <xdr:to>
      <xdr:col>4</xdr:col>
      <xdr:colOff>371474</xdr:colOff>
      <xdr:row>23</xdr:row>
      <xdr:rowOff>209551</xdr:rowOff>
    </xdr:to>
    <xdr:sp macro="" textlink="">
      <xdr:nvSpPr>
        <xdr:cNvPr id="14" name="CaixaDeTexto 13">
          <a:extLst>
            <a:ext uri="{FF2B5EF4-FFF2-40B4-BE49-F238E27FC236}">
              <a16:creationId xmlns="" xmlns:a16="http://schemas.microsoft.com/office/drawing/2014/main" id="{C3E5B7EB-9DA7-47D6-AA36-4B3474661AEB}"/>
            </a:ext>
          </a:extLst>
        </xdr:cNvPr>
        <xdr:cNvSpPr txBox="1"/>
      </xdr:nvSpPr>
      <xdr:spPr>
        <a:xfrm>
          <a:off x="1005986" y="4903177"/>
          <a:ext cx="2156313" cy="29747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400" baseline="0"/>
            <a:t>Rita Superbi de Sousa</a:t>
          </a:r>
          <a:endParaRPr lang="pt-BR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4</xdr:row>
      <xdr:rowOff>114300</xdr:rowOff>
    </xdr:from>
    <xdr:to>
      <xdr:col>15</xdr:col>
      <xdr:colOff>28575</xdr:colOff>
      <xdr:row>19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466724</xdr:colOff>
      <xdr:row>18</xdr:row>
      <xdr:rowOff>85726</xdr:rowOff>
    </xdr:from>
    <xdr:to>
      <xdr:col>18</xdr:col>
      <xdr:colOff>361950</xdr:colOff>
      <xdr:row>20</xdr:row>
      <xdr:rowOff>104776</xdr:rowOff>
    </xdr:to>
    <xdr:sp macro="" textlink="">
      <xdr:nvSpPr>
        <xdr:cNvPr id="3" name="Seta: para a Direita 2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9BAA6303-8ED7-44A3-84A2-925DB964206E}"/>
            </a:ext>
          </a:extLst>
        </xdr:cNvPr>
        <xdr:cNvSpPr/>
      </xdr:nvSpPr>
      <xdr:spPr>
        <a:xfrm>
          <a:off x="10753724" y="3781426"/>
          <a:ext cx="1114426" cy="400050"/>
        </a:xfrm>
        <a:prstGeom prst="rightArrow">
          <a:avLst/>
        </a:prstGeom>
        <a:solidFill>
          <a:schemeClr val="tx1"/>
        </a:solidFill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PROCEED</a:t>
          </a:r>
        </a:p>
      </xdr:txBody>
    </xdr:sp>
    <xdr:clientData/>
  </xdr:twoCellAnchor>
  <xdr:twoCellAnchor>
    <xdr:from>
      <xdr:col>2</xdr:col>
      <xdr:colOff>142874</xdr:colOff>
      <xdr:row>18</xdr:row>
      <xdr:rowOff>85724</xdr:rowOff>
    </xdr:from>
    <xdr:to>
      <xdr:col>3</xdr:col>
      <xdr:colOff>619120</xdr:colOff>
      <xdr:row>20</xdr:row>
      <xdr:rowOff>114299</xdr:rowOff>
    </xdr:to>
    <xdr:sp macro="" textlink="">
      <xdr:nvSpPr>
        <xdr:cNvPr id="4" name="Seta: para a Direita 3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DE59EA22-3015-4368-9C48-64B9EC064916}"/>
            </a:ext>
          </a:extLst>
        </xdr:cNvPr>
        <xdr:cNvSpPr/>
      </xdr:nvSpPr>
      <xdr:spPr>
        <a:xfrm flipH="1">
          <a:off x="142874" y="3895724"/>
          <a:ext cx="1085846" cy="409575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/>
            <a:t>TURN BACK</a:t>
          </a:r>
          <a:endParaRPr lang="pt-BR" sz="1100"/>
        </a:p>
      </xdr:txBody>
    </xdr:sp>
    <xdr:clientData/>
  </xdr:twoCellAnchor>
  <xdr:twoCellAnchor>
    <xdr:from>
      <xdr:col>0</xdr:col>
      <xdr:colOff>438150</xdr:colOff>
      <xdr:row>8</xdr:row>
      <xdr:rowOff>28576</xdr:rowOff>
    </xdr:from>
    <xdr:to>
      <xdr:col>2</xdr:col>
      <xdr:colOff>342900</xdr:colOff>
      <xdr:row>10</xdr:row>
      <xdr:rowOff>57150</xdr:rowOff>
    </xdr:to>
    <xdr:sp macro="[0]!LIMPAR" textlink="">
      <xdr:nvSpPr>
        <xdr:cNvPr id="5" name="Retângulo: Cantos Arredondados 4">
          <a:extLst>
            <a:ext uri="{FF2B5EF4-FFF2-40B4-BE49-F238E27FC236}">
              <a16:creationId xmlns="" xmlns:a16="http://schemas.microsoft.com/office/drawing/2014/main" id="{E78214F1-93D4-419A-8D33-7FC11AF37940}"/>
            </a:ext>
          </a:extLst>
        </xdr:cNvPr>
        <xdr:cNvSpPr/>
      </xdr:nvSpPr>
      <xdr:spPr>
        <a:xfrm>
          <a:off x="438150" y="1819276"/>
          <a:ext cx="1123950" cy="409574"/>
        </a:xfrm>
        <a:prstGeom prst="roundRect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 CLEAR DATA</a:t>
          </a:r>
        </a:p>
        <a:p>
          <a:pPr algn="ctr"/>
          <a:endParaRPr lang="pt-BR" sz="1100"/>
        </a:p>
      </xdr:txBody>
    </xdr:sp>
    <xdr:clientData/>
  </xdr:twoCellAnchor>
  <xdr:twoCellAnchor>
    <xdr:from>
      <xdr:col>16</xdr:col>
      <xdr:colOff>276225</xdr:colOff>
      <xdr:row>8</xdr:row>
      <xdr:rowOff>173399</xdr:rowOff>
    </xdr:from>
    <xdr:to>
      <xdr:col>19</xdr:col>
      <xdr:colOff>438151</xdr:colOff>
      <xdr:row>17</xdr:row>
      <xdr:rowOff>78151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Retângulo Arredondado 6"/>
            <xdr:cNvSpPr/>
          </xdr:nvSpPr>
          <xdr:spPr>
            <a:xfrm>
              <a:off x="10552897" y="1957902"/>
              <a:ext cx="1986594" cy="1608924"/>
            </a:xfrm>
            <a:prstGeom prst="roundRect">
              <a:avLst/>
            </a:prstGeom>
            <a:solidFill>
              <a:schemeClr val="accent6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pt-BR" sz="9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It is important to remember that to obtain the heating rate of the sample (H), more precisely, only the data interval in which the variation of the sample temperature as a function of time</a:t>
              </a:r>
            </a:p>
            <a:p>
              <a:pPr algn="ctr"/>
              <a14:m>
                <m:oMath xmlns:m="http://schemas.openxmlformats.org/officeDocument/2006/math">
                  <m:d>
                    <m:dPr>
                      <m:ctrlPr>
                        <a:rPr lang="pt-BR" sz="9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f>
                        <m:fPr>
                          <m:ctrlPr>
                            <a:rPr lang="pt-B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fPr>
                        <m:num>
                          <m:r>
                            <a:rPr lang="pt-B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𝛿</m:t>
                          </m:r>
                          <m:r>
                            <a:rPr lang="pt-B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𝑇</m:t>
                          </m:r>
                        </m:num>
                        <m:den>
                          <m:r>
                            <a:rPr lang="pt-B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𝛿𝜃</m:t>
                          </m:r>
                        </m:den>
                      </m:f>
                    </m:e>
                  </m:d>
                  <m:r>
                    <a:rPr lang="pt-BR" sz="9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, </m:t>
                  </m:r>
                </m:oMath>
              </a14:m>
              <a:r>
                <a:rPr lang="pt-BR" sz="9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must be selected for linear regression and other calculations. </a:t>
              </a:r>
              <a:endParaRPr lang="pt-BR" sz="900"/>
            </a:p>
          </xdr:txBody>
        </xdr:sp>
      </mc:Choice>
      <mc:Fallback xmlns="">
        <xdr:sp macro="" textlink="">
          <xdr:nvSpPr>
            <xdr:cNvPr id="7" name="Retângulo Arredondado 6"/>
            <xdr:cNvSpPr/>
          </xdr:nvSpPr>
          <xdr:spPr>
            <a:xfrm>
              <a:off x="10552897" y="1957902"/>
              <a:ext cx="1986594" cy="1608924"/>
            </a:xfrm>
            <a:prstGeom prst="roundRect">
              <a:avLst/>
            </a:prstGeom>
            <a:solidFill>
              <a:schemeClr val="accent6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pt-BR" sz="9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It is important to remember that to obtain the heating rate of the sample (H), more precisely, only the data interval in which the variation of the sample temperature as a function of time</a:t>
              </a:r>
            </a:p>
            <a:p>
              <a:pPr algn="ctr"/>
              <a:r>
                <a:rPr lang="pt-BR" sz="9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pt-BR" sz="11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𝛿𝑇/𝛿𝜃</a:t>
              </a:r>
              <a:r>
                <a:rPr lang="pt-BR" sz="9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pt-BR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, </a:t>
              </a:r>
              <a:r>
                <a:rPr lang="pt-BR" sz="9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must be selected for linear regression and other calculations. </a:t>
              </a:r>
              <a:endParaRPr lang="pt-BR" sz="900"/>
            </a:p>
          </xdr:txBody>
        </xdr:sp>
      </mc:Fallback>
    </mc:AlternateContent>
    <xdr:clientData/>
  </xdr:twoCellAnchor>
  <xdr:twoCellAnchor>
    <xdr:from>
      <xdr:col>16</xdr:col>
      <xdr:colOff>323850</xdr:colOff>
      <xdr:row>3</xdr:row>
      <xdr:rowOff>133350</xdr:rowOff>
    </xdr:from>
    <xdr:to>
      <xdr:col>19</xdr:col>
      <xdr:colOff>342899</xdr:colOff>
      <xdr:row>3</xdr:row>
      <xdr:rowOff>371475</xdr:rowOff>
    </xdr:to>
    <xdr:sp macro="" textlink="">
      <xdr:nvSpPr>
        <xdr:cNvPr id="9" name="Retângulo 8"/>
        <xdr:cNvSpPr/>
      </xdr:nvSpPr>
      <xdr:spPr>
        <a:xfrm>
          <a:off x="10610850" y="590550"/>
          <a:ext cx="1847849" cy="238125"/>
        </a:xfrm>
        <a:prstGeom prst="rect">
          <a:avLst/>
        </a:prstGeom>
        <a:solidFill>
          <a:schemeClr val="accent6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>
              <a:solidFill>
                <a:sysClr val="windowText" lastClr="000000"/>
              </a:solidFill>
            </a:rPr>
            <a:t>GUIDE:</a:t>
          </a:r>
        </a:p>
      </xdr:txBody>
    </xdr:sp>
    <xdr:clientData/>
  </xdr:twoCellAnchor>
  <xdr:twoCellAnchor>
    <xdr:from>
      <xdr:col>16</xdr:col>
      <xdr:colOff>304800</xdr:colOff>
      <xdr:row>3</xdr:row>
      <xdr:rowOff>476251</xdr:rowOff>
    </xdr:from>
    <xdr:to>
      <xdr:col>19</xdr:col>
      <xdr:colOff>352426</xdr:colOff>
      <xdr:row>8</xdr:row>
      <xdr:rowOff>133351</xdr:rowOff>
    </xdr:to>
    <xdr:sp macro="" textlink="">
      <xdr:nvSpPr>
        <xdr:cNvPr id="10" name="Retângulo Arredondado 9"/>
        <xdr:cNvSpPr/>
      </xdr:nvSpPr>
      <xdr:spPr>
        <a:xfrm>
          <a:off x="10591800" y="933451"/>
          <a:ext cx="1876426" cy="990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aseline="0">
              <a:solidFill>
                <a:sysClr val="windowText" lastClr="000000"/>
              </a:solidFill>
            </a:rPr>
            <a:t>On this page, values ​​such as: Cylinder radius, temperature, data that were obtained experimentally must be entered.</a:t>
          </a:r>
          <a:endParaRPr lang="pt-BR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7</xdr:row>
      <xdr:rowOff>28575</xdr:rowOff>
    </xdr:from>
    <xdr:to>
      <xdr:col>15</xdr:col>
      <xdr:colOff>581025</xdr:colOff>
      <xdr:row>24</xdr:row>
      <xdr:rowOff>57151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295275</xdr:colOff>
      <xdr:row>20</xdr:row>
      <xdr:rowOff>161925</xdr:rowOff>
    </xdr:from>
    <xdr:to>
      <xdr:col>18</xdr:col>
      <xdr:colOff>171450</xdr:colOff>
      <xdr:row>22</xdr:row>
      <xdr:rowOff>180975</xdr:rowOff>
    </xdr:to>
    <xdr:sp macro="" textlink="">
      <xdr:nvSpPr>
        <xdr:cNvPr id="3" name="Seta: para a Direita 2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93CB4FFD-282D-4C5F-A3A2-59AA9B5388F8}"/>
            </a:ext>
          </a:extLst>
        </xdr:cNvPr>
        <xdr:cNvSpPr/>
      </xdr:nvSpPr>
      <xdr:spPr>
        <a:xfrm>
          <a:off x="10048875" y="3714750"/>
          <a:ext cx="1095375" cy="40005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PROCEED</a:t>
          </a:r>
          <a:endParaRPr lang="pt-BR">
            <a:effectLst/>
          </a:endParaRPr>
        </a:p>
      </xdr:txBody>
    </xdr:sp>
    <xdr:clientData/>
  </xdr:twoCellAnchor>
  <xdr:twoCellAnchor>
    <xdr:from>
      <xdr:col>0</xdr:col>
      <xdr:colOff>28574</xdr:colOff>
      <xdr:row>21</xdr:row>
      <xdr:rowOff>104775</xdr:rowOff>
    </xdr:from>
    <xdr:to>
      <xdr:col>1</xdr:col>
      <xdr:colOff>276225</xdr:colOff>
      <xdr:row>23</xdr:row>
      <xdr:rowOff>95249</xdr:rowOff>
    </xdr:to>
    <xdr:sp macro="" textlink="">
      <xdr:nvSpPr>
        <xdr:cNvPr id="4" name="Seta: para a Direita 3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9DFB4B58-1227-4C74-A969-591D6818C846}"/>
            </a:ext>
          </a:extLst>
        </xdr:cNvPr>
        <xdr:cNvSpPr/>
      </xdr:nvSpPr>
      <xdr:spPr>
        <a:xfrm flipH="1">
          <a:off x="28574" y="3781425"/>
          <a:ext cx="1095376" cy="371474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TURN BACK</a:t>
          </a:r>
          <a:endParaRPr lang="pt-BR">
            <a:effectLst/>
          </a:endParaRPr>
        </a:p>
      </xdr:txBody>
    </xdr:sp>
    <xdr:clientData/>
  </xdr:twoCellAnchor>
  <xdr:twoCellAnchor>
    <xdr:from>
      <xdr:col>0</xdr:col>
      <xdr:colOff>19049</xdr:colOff>
      <xdr:row>9</xdr:row>
      <xdr:rowOff>76199</xdr:rowOff>
    </xdr:from>
    <xdr:to>
      <xdr:col>1</xdr:col>
      <xdr:colOff>628650</xdr:colOff>
      <xdr:row>17</xdr:row>
      <xdr:rowOff>47625</xdr:rowOff>
    </xdr:to>
    <xdr:sp macro="" textlink="">
      <xdr:nvSpPr>
        <xdr:cNvPr id="5" name="Retângulo Arredondado 4"/>
        <xdr:cNvSpPr/>
      </xdr:nvSpPr>
      <xdr:spPr>
        <a:xfrm>
          <a:off x="19049" y="1466849"/>
          <a:ext cx="1457326" cy="1495426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900">
              <a:solidFill>
                <a:sysClr val="windowText" lastClr="000000"/>
              </a:solidFill>
            </a:rPr>
            <a:t>In the cell corresponding to the value of H, enter the value of the angular coefficient of the linear regression (Temperature versus time), generated on the previous page.</a:t>
          </a:r>
          <a:r>
            <a:rPr lang="pt-BR" sz="900" baseline="0">
              <a:solidFill>
                <a:sysClr val="windowText" lastClr="000000"/>
              </a:solidFill>
            </a:rPr>
            <a:t> </a:t>
          </a:r>
          <a:endParaRPr lang="pt-BR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190500</xdr:colOff>
      <xdr:row>8</xdr:row>
      <xdr:rowOff>47627</xdr:rowOff>
    </xdr:from>
    <xdr:to>
      <xdr:col>1</xdr:col>
      <xdr:colOff>485775</xdr:colOff>
      <xdr:row>9</xdr:row>
      <xdr:rowOff>38101</xdr:rowOff>
    </xdr:to>
    <xdr:sp macro="" textlink="">
      <xdr:nvSpPr>
        <xdr:cNvPr id="6" name="Retângulo 5"/>
        <xdr:cNvSpPr/>
      </xdr:nvSpPr>
      <xdr:spPr>
        <a:xfrm>
          <a:off x="190500" y="1247777"/>
          <a:ext cx="1143000" cy="180974"/>
        </a:xfrm>
        <a:prstGeom prst="rect">
          <a:avLst/>
        </a:prstGeom>
        <a:solidFill>
          <a:schemeClr val="accent6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GUIDE:</a:t>
          </a:r>
          <a:endParaRPr lang="pt-BR">
            <a:effectLst/>
          </a:endParaRPr>
        </a:p>
      </xdr:txBody>
    </xdr:sp>
    <xdr:clientData/>
  </xdr:twoCellAnchor>
  <xdr:twoCellAnchor>
    <xdr:from>
      <xdr:col>0</xdr:col>
      <xdr:colOff>95250</xdr:colOff>
      <xdr:row>5</xdr:row>
      <xdr:rowOff>114300</xdr:rowOff>
    </xdr:from>
    <xdr:to>
      <xdr:col>0</xdr:col>
      <xdr:colOff>104776</xdr:colOff>
      <xdr:row>9</xdr:row>
      <xdr:rowOff>133350</xdr:rowOff>
    </xdr:to>
    <xdr:cxnSp macro="">
      <xdr:nvCxnSpPr>
        <xdr:cNvPr id="8" name="Conector reto 7"/>
        <xdr:cNvCxnSpPr/>
      </xdr:nvCxnSpPr>
      <xdr:spPr>
        <a:xfrm flipH="1" flipV="1">
          <a:off x="95250" y="742950"/>
          <a:ext cx="9526" cy="781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104775</xdr:colOff>
      <xdr:row>5</xdr:row>
      <xdr:rowOff>123825</xdr:rowOff>
    </xdr:from>
    <xdr:to>
      <xdr:col>0</xdr:col>
      <xdr:colOff>809625</xdr:colOff>
      <xdr:row>5</xdr:row>
      <xdr:rowOff>123825</xdr:rowOff>
    </xdr:to>
    <xdr:cxnSp macro="">
      <xdr:nvCxnSpPr>
        <xdr:cNvPr id="10" name="Conector de Seta Reta 9"/>
        <xdr:cNvCxnSpPr/>
      </xdr:nvCxnSpPr>
      <xdr:spPr>
        <a:xfrm>
          <a:off x="104775" y="752475"/>
          <a:ext cx="7048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304800</xdr:colOff>
      <xdr:row>12</xdr:row>
      <xdr:rowOff>38099</xdr:rowOff>
    </xdr:from>
    <xdr:to>
      <xdr:col>7</xdr:col>
      <xdr:colOff>466725</xdr:colOff>
      <xdr:row>18</xdr:row>
      <xdr:rowOff>104774</xdr:rowOff>
    </xdr:to>
    <xdr:sp macro="" textlink="">
      <xdr:nvSpPr>
        <xdr:cNvPr id="13" name="Retângulo Arredondado 12"/>
        <xdr:cNvSpPr/>
      </xdr:nvSpPr>
      <xdr:spPr>
        <a:xfrm>
          <a:off x="3905250" y="2000249"/>
          <a:ext cx="1638300" cy="1209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900" baseline="0"/>
            <a:t>The graphic and statistical analyzes allow observing the degree of variability of the thermal diffusivity of the sample, as a result of changes in the temperature parameter.</a:t>
          </a:r>
          <a:endParaRPr lang="pt-BR" sz="900"/>
        </a:p>
      </xdr:txBody>
    </xdr:sp>
    <xdr:clientData/>
  </xdr:twoCellAnchor>
  <xdr:twoCellAnchor>
    <xdr:from>
      <xdr:col>6</xdr:col>
      <xdr:colOff>1085850</xdr:colOff>
      <xdr:row>9</xdr:row>
      <xdr:rowOff>76200</xdr:rowOff>
    </xdr:from>
    <xdr:to>
      <xdr:col>6</xdr:col>
      <xdr:colOff>1085850</xdr:colOff>
      <xdr:row>11</xdr:row>
      <xdr:rowOff>180975</xdr:rowOff>
    </xdr:to>
    <xdr:cxnSp macro="">
      <xdr:nvCxnSpPr>
        <xdr:cNvPr id="15" name="Conector de Seta Reta 14"/>
        <xdr:cNvCxnSpPr/>
      </xdr:nvCxnSpPr>
      <xdr:spPr>
        <a:xfrm flipV="1">
          <a:off x="4686300" y="1466850"/>
          <a:ext cx="0" cy="4857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514350</xdr:colOff>
      <xdr:row>15</xdr:row>
      <xdr:rowOff>19050</xdr:rowOff>
    </xdr:from>
    <xdr:to>
      <xdr:col>8</xdr:col>
      <xdr:colOff>57150</xdr:colOff>
      <xdr:row>15</xdr:row>
      <xdr:rowOff>19050</xdr:rowOff>
    </xdr:to>
    <xdr:cxnSp macro="">
      <xdr:nvCxnSpPr>
        <xdr:cNvPr id="17" name="Conector de Seta Reta 16"/>
        <xdr:cNvCxnSpPr/>
      </xdr:nvCxnSpPr>
      <xdr:spPr>
        <a:xfrm>
          <a:off x="5591175" y="2552700"/>
          <a:ext cx="4572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416719</xdr:colOff>
      <xdr:row>19</xdr:row>
      <xdr:rowOff>119062</xdr:rowOff>
    </xdr:from>
    <xdr:to>
      <xdr:col>2</xdr:col>
      <xdr:colOff>357188</xdr:colOff>
      <xdr:row>21</xdr:row>
      <xdr:rowOff>148828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FF149603-AB0F-43FA-A72B-48EFB876777C}"/>
            </a:ext>
          </a:extLst>
        </xdr:cNvPr>
        <xdr:cNvSpPr/>
      </xdr:nvSpPr>
      <xdr:spPr>
        <a:xfrm>
          <a:off x="416719" y="3323828"/>
          <a:ext cx="1150938" cy="406797"/>
        </a:xfrm>
        <a:prstGeom prst="lef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TURN BACK</a:t>
          </a:r>
          <a:endParaRPr lang="pt-BR">
            <a:effectLst/>
          </a:endParaRPr>
        </a:p>
      </xdr:txBody>
    </xdr:sp>
    <xdr:clientData/>
  </xdr:twoCellAnchor>
  <xdr:twoCellAnchor>
    <xdr:from>
      <xdr:col>17</xdr:col>
      <xdr:colOff>416718</xdr:colOff>
      <xdr:row>12</xdr:row>
      <xdr:rowOff>19845</xdr:rowOff>
    </xdr:from>
    <xdr:to>
      <xdr:col>20</xdr:col>
      <xdr:colOff>228203</xdr:colOff>
      <xdr:row>16</xdr:row>
      <xdr:rowOff>178594</xdr:rowOff>
    </xdr:to>
    <xdr:sp macro="" textlink="">
      <xdr:nvSpPr>
        <xdr:cNvPr id="4" name="Elipse 3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A5142C98-ABDD-4DB8-93E6-E371F409CE3E}"/>
            </a:ext>
          </a:extLst>
        </xdr:cNvPr>
        <xdr:cNvSpPr/>
      </xdr:nvSpPr>
      <xdr:spPr>
        <a:xfrm>
          <a:off x="10666015" y="2053829"/>
          <a:ext cx="1627188" cy="912812"/>
        </a:xfrm>
        <a:prstGeom prst="ellipse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pt-BR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BACK TO HOME PAGE</a:t>
          </a:r>
          <a:endParaRPr lang="pt-BR">
            <a:effectLst/>
          </a:endParaRPr>
        </a:p>
        <a:p>
          <a:pPr algn="ctr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A1:W33"/>
  <sheetViews>
    <sheetView showGridLines="0" tabSelected="1" zoomScaleNormal="100" workbookViewId="0">
      <selection sqref="A1:U6"/>
    </sheetView>
  </sheetViews>
  <sheetFormatPr defaultColWidth="0" defaultRowHeight="15" zeroHeight="1"/>
  <cols>
    <col min="1" max="1" width="14.42578125" customWidth="1"/>
    <col min="2" max="7" width="9.140625" customWidth="1"/>
    <col min="8" max="8" width="10.5703125" bestFit="1" customWidth="1"/>
    <col min="9" max="21" width="9.140625" customWidth="1"/>
    <col min="22" max="23" width="0" hidden="1" customWidth="1"/>
    <col min="24" max="16384" width="9.140625" hidden="1"/>
  </cols>
  <sheetData>
    <row r="1" spans="1:22" s="45" customFormat="1">
      <c r="A1" s="65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44"/>
    </row>
    <row r="2" spans="1:22" s="3" customFormat="1">
      <c r="A2" s="67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39"/>
    </row>
    <row r="3" spans="1:22" s="3" customFormat="1">
      <c r="A3" s="67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39"/>
    </row>
    <row r="4" spans="1:22" s="3" customFormat="1">
      <c r="A4" s="67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39"/>
    </row>
    <row r="5" spans="1:22" s="3" customFormat="1">
      <c r="A5" s="67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39"/>
    </row>
    <row r="6" spans="1:22" s="47" customFormat="1" ht="15.75" thickBot="1">
      <c r="A6" s="69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46"/>
    </row>
    <row r="7" spans="1:22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30"/>
      <c r="T7" s="30"/>
      <c r="U7" s="31"/>
      <c r="V7" s="31"/>
    </row>
    <row r="8" spans="1:22">
      <c r="A8" s="29"/>
      <c r="B8" s="29"/>
      <c r="C8" s="29"/>
      <c r="D8" s="29"/>
      <c r="E8" s="29"/>
      <c r="F8" s="32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30"/>
      <c r="T8" s="30"/>
      <c r="U8" s="31"/>
      <c r="V8" s="31"/>
    </row>
    <row r="9" spans="1:22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 t="s">
        <v>15</v>
      </c>
      <c r="R9" s="29"/>
      <c r="S9" s="30"/>
      <c r="T9" s="30"/>
      <c r="U9" s="31"/>
      <c r="V9" s="31"/>
    </row>
    <row r="10" spans="1:22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30"/>
      <c r="S10" s="30"/>
      <c r="T10" s="30"/>
      <c r="U10" s="31"/>
      <c r="V10" s="31"/>
    </row>
    <row r="11" spans="1:22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52"/>
      <c r="O11" s="48"/>
      <c r="P11" s="48"/>
      <c r="Q11" s="48"/>
      <c r="R11" s="48"/>
      <c r="S11" s="53"/>
      <c r="T11" s="30"/>
      <c r="U11" s="31"/>
      <c r="V11" s="31"/>
    </row>
    <row r="12" spans="1:22" ht="13.5" customHeight="1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54"/>
      <c r="O12" s="42"/>
      <c r="P12" s="42"/>
      <c r="Q12" s="42"/>
      <c r="R12" s="42"/>
      <c r="S12" s="50"/>
      <c r="T12" s="30"/>
      <c r="U12" s="31"/>
      <c r="V12" s="31"/>
    </row>
    <row r="13" spans="1:22" ht="13.5" customHeight="1">
      <c r="A13" s="29"/>
      <c r="B13" s="29"/>
      <c r="C13" s="62" t="s">
        <v>8</v>
      </c>
      <c r="D13" s="63"/>
      <c r="E13" s="64"/>
      <c r="F13" s="29"/>
      <c r="G13" s="29"/>
      <c r="H13" s="29"/>
      <c r="I13" s="29"/>
      <c r="J13" s="29"/>
      <c r="K13" s="29"/>
      <c r="L13" s="29"/>
      <c r="M13" s="29"/>
      <c r="N13" s="54"/>
      <c r="O13" s="42"/>
      <c r="P13" s="42"/>
      <c r="Q13" s="42"/>
      <c r="R13" s="42"/>
      <c r="S13" s="50"/>
      <c r="T13" s="30"/>
      <c r="U13" s="31"/>
      <c r="V13" s="31"/>
    </row>
    <row r="14" spans="1:22">
      <c r="A14" s="29"/>
      <c r="B14" s="29"/>
      <c r="C14" s="22"/>
      <c r="D14" s="23"/>
      <c r="E14" s="24"/>
      <c r="F14" s="29"/>
      <c r="G14" s="29"/>
      <c r="H14" s="29"/>
      <c r="I14" s="29"/>
      <c r="J14" s="29"/>
      <c r="K14" s="29"/>
      <c r="L14" s="29"/>
      <c r="M14" s="29"/>
      <c r="N14" s="54"/>
      <c r="O14" s="42"/>
      <c r="P14" s="42"/>
      <c r="Q14" s="42"/>
      <c r="R14" s="42"/>
      <c r="S14" s="50"/>
      <c r="T14" s="30"/>
      <c r="U14" s="31"/>
      <c r="V14" s="31"/>
    </row>
    <row r="15" spans="1:22" ht="21.75" customHeight="1">
      <c r="A15" s="29"/>
      <c r="B15" s="29"/>
      <c r="C15" s="22"/>
      <c r="D15" s="23"/>
      <c r="E15" s="24"/>
      <c r="F15" s="29"/>
      <c r="G15" s="29"/>
      <c r="H15" s="29"/>
      <c r="I15" s="29"/>
      <c r="J15" s="29"/>
      <c r="K15" s="29"/>
      <c r="L15" s="29"/>
      <c r="M15" s="29"/>
      <c r="N15" s="54"/>
      <c r="O15" s="42"/>
      <c r="P15" s="42"/>
      <c r="Q15" s="42"/>
      <c r="R15" s="42"/>
      <c r="S15" s="50"/>
      <c r="T15" s="30"/>
      <c r="U15" s="31"/>
      <c r="V15" s="31"/>
    </row>
    <row r="16" spans="1:22">
      <c r="A16" s="29"/>
      <c r="B16" s="29"/>
      <c r="C16" s="22"/>
      <c r="D16" s="23"/>
      <c r="E16" s="24"/>
      <c r="F16" s="29"/>
      <c r="G16" s="29"/>
      <c r="H16" s="29"/>
      <c r="I16" s="29"/>
      <c r="J16" s="29"/>
      <c r="K16" s="29"/>
      <c r="L16" s="29"/>
      <c r="M16" s="29"/>
      <c r="N16" s="54"/>
      <c r="O16" s="42"/>
      <c r="P16" s="42"/>
      <c r="Q16" s="42"/>
      <c r="R16" s="42"/>
      <c r="S16" s="50"/>
      <c r="T16" s="30"/>
      <c r="U16" s="31"/>
      <c r="V16" s="31"/>
    </row>
    <row r="17" spans="1:23" ht="21.75" customHeight="1">
      <c r="A17" s="29"/>
      <c r="B17" s="29"/>
      <c r="C17" s="22"/>
      <c r="D17" s="23"/>
      <c r="E17" s="24"/>
      <c r="F17" s="29"/>
      <c r="G17" s="29"/>
      <c r="H17" s="29"/>
      <c r="I17" s="29"/>
      <c r="J17" s="29"/>
      <c r="K17" s="29"/>
      <c r="L17" s="29"/>
      <c r="M17" s="29"/>
      <c r="N17" s="54"/>
      <c r="O17" s="42"/>
      <c r="P17" s="42"/>
      <c r="Q17" s="42"/>
      <c r="R17" s="42"/>
      <c r="S17" s="50"/>
      <c r="T17" s="30"/>
      <c r="U17" s="31"/>
      <c r="V17" s="31"/>
    </row>
    <row r="18" spans="1:23">
      <c r="A18" s="29"/>
      <c r="B18" s="29"/>
      <c r="C18" s="25"/>
      <c r="D18" s="26"/>
      <c r="E18" s="27"/>
      <c r="F18" s="29"/>
      <c r="G18" s="29"/>
      <c r="H18" s="29"/>
      <c r="I18" s="29"/>
      <c r="J18" s="29"/>
      <c r="K18" s="29"/>
      <c r="L18" s="29"/>
      <c r="M18" s="29"/>
      <c r="N18" s="54"/>
      <c r="O18" s="43"/>
      <c r="P18" s="43"/>
      <c r="Q18" s="43"/>
      <c r="R18" s="43"/>
      <c r="S18" s="50"/>
      <c r="T18" s="30"/>
      <c r="U18" s="31"/>
      <c r="V18" s="31"/>
    </row>
    <row r="19" spans="1:23">
      <c r="A19" s="30"/>
      <c r="B19" s="30"/>
      <c r="C19" s="30"/>
      <c r="D19" s="29"/>
      <c r="E19" s="30"/>
      <c r="F19" s="30"/>
      <c r="G19" s="30"/>
      <c r="H19" s="30"/>
      <c r="I19" s="30"/>
      <c r="J19" s="30"/>
      <c r="K19" s="30"/>
      <c r="L19" s="30"/>
      <c r="M19" s="30"/>
      <c r="N19" s="55"/>
      <c r="O19" s="42"/>
      <c r="P19" s="42"/>
      <c r="Q19" s="42"/>
      <c r="R19" s="42"/>
      <c r="S19" s="50"/>
      <c r="T19" s="30"/>
      <c r="U19" s="31"/>
      <c r="V19" s="31"/>
    </row>
    <row r="20" spans="1:23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55"/>
      <c r="O20" s="42"/>
      <c r="P20" s="42"/>
      <c r="Q20" s="42"/>
      <c r="R20" s="42"/>
      <c r="S20" s="50"/>
      <c r="T20" s="30"/>
      <c r="U20" s="31"/>
      <c r="V20" s="31"/>
      <c r="W20" s="31"/>
    </row>
    <row r="21" spans="1:23" ht="18">
      <c r="A21" s="34" t="s">
        <v>72</v>
      </c>
      <c r="B21" s="31"/>
      <c r="C21" s="31"/>
      <c r="D21" s="31"/>
      <c r="E21" s="31"/>
      <c r="F21" s="31"/>
      <c r="G21" s="31"/>
      <c r="H21" s="36"/>
      <c r="I21" s="37"/>
      <c r="J21" s="31"/>
      <c r="K21" s="31"/>
      <c r="L21" s="31"/>
      <c r="M21" s="31"/>
      <c r="N21" s="41"/>
      <c r="O21" s="39"/>
      <c r="P21" s="39"/>
      <c r="Q21" s="39"/>
      <c r="R21" s="39"/>
      <c r="S21" s="56"/>
      <c r="T21" s="31"/>
      <c r="U21" s="31"/>
      <c r="V21" s="31"/>
      <c r="W21" s="31"/>
    </row>
    <row r="22" spans="1:23" ht="6.75" customHeight="1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57"/>
      <c r="O22" s="49"/>
      <c r="P22" s="49"/>
      <c r="Q22" s="49"/>
      <c r="R22" s="49"/>
      <c r="S22" s="51"/>
      <c r="T22" s="31"/>
      <c r="U22" s="31"/>
      <c r="V22" s="31"/>
      <c r="W22" s="31"/>
    </row>
    <row r="23" spans="1:23" ht="57" customHeight="1">
      <c r="A23" s="31"/>
      <c r="B23" s="31"/>
      <c r="C23" s="31"/>
      <c r="D23" s="31"/>
      <c r="E23" s="31"/>
      <c r="F23" s="31"/>
      <c r="G23" s="31"/>
      <c r="H23" s="33"/>
      <c r="I23" s="35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</row>
    <row r="24" spans="1:23" ht="40.5" customHeight="1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</row>
    <row r="25" spans="1:23" hidden="1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</row>
    <row r="26" spans="1:23" hidden="1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1"/>
    </row>
    <row r="27" spans="1:23" hidden="1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1"/>
    </row>
    <row r="28" spans="1:23" hidden="1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1"/>
    </row>
    <row r="29" spans="1:23" hidden="1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1"/>
    </row>
    <row r="30" spans="1:23" hidden="1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</row>
    <row r="31" spans="1:23" hidden="1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</row>
    <row r="32" spans="1:23" hidden="1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</row>
    <row r="33" spans="1:22" hidden="1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</row>
  </sheetData>
  <mergeCells count="2">
    <mergeCell ref="C13:E13"/>
    <mergeCell ref="A1:U6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V32"/>
  <sheetViews>
    <sheetView showGridLines="0" zoomScale="106" zoomScaleNormal="106" workbookViewId="0"/>
  </sheetViews>
  <sheetFormatPr defaultRowHeight="15"/>
  <cols>
    <col min="3" max="3" width="9.140625" customWidth="1"/>
    <col min="4" max="4" width="14.85546875" bestFit="1" customWidth="1"/>
    <col min="5" max="5" width="7.140625" bestFit="1" customWidth="1"/>
    <col min="6" max="6" width="15.140625" customWidth="1"/>
    <col min="7" max="7" width="15.28515625" bestFit="1" customWidth="1"/>
    <col min="8" max="14" width="9.140625" customWidth="1"/>
    <col min="15" max="15" width="8.85546875" customWidth="1"/>
    <col min="16" max="16" width="1.5703125" customWidth="1"/>
    <col min="17" max="23" width="9.140625" customWidth="1"/>
  </cols>
  <sheetData>
    <row r="1" spans="1:2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</row>
    <row r="2" spans="1:22" ht="6" customHeigh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3" spans="1:22" ht="15" customHeight="1">
      <c r="A3" s="31"/>
      <c r="B3" s="31"/>
      <c r="C3" s="31"/>
      <c r="D3" s="72" t="s">
        <v>20</v>
      </c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31"/>
      <c r="R3" s="31"/>
      <c r="S3" s="31"/>
      <c r="T3" s="31"/>
      <c r="U3" s="31"/>
      <c r="V3" s="31"/>
    </row>
    <row r="4" spans="1:22" ht="61.5" customHeight="1">
      <c r="A4" s="31"/>
      <c r="B4" s="31"/>
      <c r="C4" s="31"/>
      <c r="D4" s="10" t="s">
        <v>16</v>
      </c>
      <c r="E4" s="4" t="s">
        <v>17</v>
      </c>
      <c r="F4" s="60" t="s">
        <v>18</v>
      </c>
      <c r="G4" s="58" t="s">
        <v>73</v>
      </c>
      <c r="H4" s="73" t="s">
        <v>19</v>
      </c>
      <c r="I4" s="73"/>
      <c r="J4" s="73"/>
      <c r="K4" s="73"/>
      <c r="L4" s="73"/>
      <c r="M4" s="73"/>
      <c r="N4" s="73"/>
      <c r="O4" s="73"/>
      <c r="P4" s="73"/>
      <c r="Q4" s="31"/>
      <c r="R4" s="31"/>
      <c r="S4" s="31"/>
      <c r="T4" s="31"/>
      <c r="U4" s="31"/>
      <c r="V4" s="31"/>
    </row>
    <row r="5" spans="1:22">
      <c r="A5" s="31"/>
      <c r="B5" s="31"/>
      <c r="C5" s="31"/>
      <c r="D5" s="1">
        <v>1.4999999999999999E-2</v>
      </c>
      <c r="E5" s="1">
        <v>6</v>
      </c>
      <c r="F5" s="1">
        <v>26.1</v>
      </c>
      <c r="G5" s="1">
        <v>23.6</v>
      </c>
      <c r="H5" s="5"/>
      <c r="I5" s="71"/>
      <c r="J5" s="71"/>
      <c r="K5" s="71"/>
      <c r="L5" s="71"/>
      <c r="M5" s="71"/>
      <c r="N5" s="71"/>
      <c r="O5" s="71"/>
      <c r="P5" s="6"/>
      <c r="Q5" s="39"/>
      <c r="R5" s="31"/>
      <c r="S5" s="31"/>
      <c r="T5" s="31"/>
      <c r="U5" s="31"/>
      <c r="V5" s="31"/>
    </row>
    <row r="6" spans="1:22">
      <c r="A6" s="31"/>
      <c r="B6" s="31"/>
      <c r="C6" s="31"/>
      <c r="D6" s="31"/>
      <c r="E6" s="1">
        <v>8</v>
      </c>
      <c r="F6" s="1">
        <v>28.5</v>
      </c>
      <c r="G6" s="1">
        <v>24.7</v>
      </c>
      <c r="H6" s="5"/>
      <c r="I6" s="3"/>
      <c r="J6" s="3"/>
      <c r="K6" s="3"/>
      <c r="L6" s="3"/>
      <c r="M6" s="3"/>
      <c r="N6" s="3"/>
      <c r="O6" s="3"/>
      <c r="P6" s="6"/>
      <c r="Q6" s="39"/>
      <c r="R6" s="31"/>
      <c r="S6" s="31"/>
      <c r="T6" s="31"/>
      <c r="U6" s="31"/>
      <c r="V6" s="31"/>
    </row>
    <row r="7" spans="1:22">
      <c r="A7" s="31"/>
      <c r="B7" s="31"/>
      <c r="C7" s="31"/>
      <c r="D7" s="31"/>
      <c r="E7" s="1">
        <v>10</v>
      </c>
      <c r="F7" s="1">
        <v>31.6</v>
      </c>
      <c r="G7" s="1">
        <v>26.1</v>
      </c>
      <c r="H7" s="5"/>
      <c r="I7" s="3"/>
      <c r="J7" s="3"/>
      <c r="K7" s="3"/>
      <c r="L7" s="3"/>
      <c r="M7" s="3"/>
      <c r="N7" s="3"/>
      <c r="O7" s="3"/>
      <c r="P7" s="6"/>
      <c r="Q7" s="39"/>
      <c r="R7" s="74"/>
      <c r="S7" s="74"/>
      <c r="T7" s="31"/>
      <c r="U7" s="31"/>
      <c r="V7" s="31"/>
    </row>
    <row r="8" spans="1:22">
      <c r="A8" s="31"/>
      <c r="B8" s="31"/>
      <c r="C8" s="31"/>
      <c r="D8" s="31"/>
      <c r="E8" s="1">
        <v>12</v>
      </c>
      <c r="F8" s="1">
        <v>34.799999999999997</v>
      </c>
      <c r="G8" s="1">
        <v>28.1</v>
      </c>
      <c r="H8" s="5"/>
      <c r="I8" s="3"/>
      <c r="J8" s="3"/>
      <c r="K8" s="3"/>
      <c r="L8" s="3"/>
      <c r="M8" s="3"/>
      <c r="N8" s="3"/>
      <c r="O8" s="3"/>
      <c r="P8" s="6"/>
      <c r="Q8" s="39"/>
      <c r="R8" s="31"/>
      <c r="S8" s="31"/>
      <c r="T8" s="31"/>
      <c r="U8" s="31"/>
      <c r="V8" s="31"/>
    </row>
    <row r="9" spans="1:22">
      <c r="A9" s="31"/>
      <c r="B9" s="31"/>
      <c r="C9" s="31"/>
      <c r="D9" s="31"/>
      <c r="E9" s="1">
        <v>14</v>
      </c>
      <c r="F9" s="1">
        <v>38.700000000000003</v>
      </c>
      <c r="G9" s="1">
        <v>30.6</v>
      </c>
      <c r="H9" s="5"/>
      <c r="I9" s="3"/>
      <c r="J9" s="3"/>
      <c r="K9" s="3"/>
      <c r="L9" s="3"/>
      <c r="M9" s="3"/>
      <c r="N9" s="3"/>
      <c r="O9" s="3"/>
      <c r="P9" s="6"/>
      <c r="Q9" s="39"/>
      <c r="R9" s="31"/>
      <c r="S9" s="31"/>
      <c r="T9" s="31"/>
      <c r="U9" s="31"/>
      <c r="V9" s="31"/>
    </row>
    <row r="10" spans="1:22">
      <c r="A10" s="31"/>
      <c r="B10" s="31"/>
      <c r="C10" s="31"/>
      <c r="D10" s="31"/>
      <c r="E10" s="1">
        <v>16</v>
      </c>
      <c r="F10" s="1">
        <v>43.1</v>
      </c>
      <c r="G10" s="1">
        <v>33.5</v>
      </c>
      <c r="H10" s="5"/>
      <c r="I10" s="3"/>
      <c r="J10" s="3"/>
      <c r="K10" s="3"/>
      <c r="L10" s="3"/>
      <c r="M10" s="3"/>
      <c r="N10" s="3"/>
      <c r="O10" s="3"/>
      <c r="P10" s="6"/>
      <c r="Q10" s="39"/>
      <c r="R10" s="31"/>
      <c r="S10" s="31"/>
      <c r="T10" s="31"/>
      <c r="U10" s="31"/>
      <c r="V10" s="31"/>
    </row>
    <row r="11" spans="1:22">
      <c r="A11" s="31"/>
      <c r="B11" s="31"/>
      <c r="C11" s="31"/>
      <c r="D11" s="31"/>
      <c r="E11" s="1">
        <v>18</v>
      </c>
      <c r="F11" s="1">
        <v>47.6</v>
      </c>
      <c r="G11" s="1">
        <v>37</v>
      </c>
      <c r="H11" s="5"/>
      <c r="I11" s="3"/>
      <c r="J11" s="3"/>
      <c r="K11" s="3"/>
      <c r="L11" s="3"/>
      <c r="M11" s="3"/>
      <c r="N11" s="3"/>
      <c r="O11" s="3"/>
      <c r="P11" s="6"/>
      <c r="Q11" s="39"/>
      <c r="R11" s="31"/>
      <c r="S11" s="31"/>
      <c r="T11" s="31"/>
      <c r="U11" s="31"/>
      <c r="V11" s="31"/>
    </row>
    <row r="12" spans="1:22">
      <c r="A12" s="31"/>
      <c r="B12" s="31"/>
      <c r="C12" s="31"/>
      <c r="D12" s="31"/>
      <c r="E12" s="1">
        <v>20</v>
      </c>
      <c r="F12" s="1">
        <v>52.2</v>
      </c>
      <c r="G12" s="1">
        <v>40.799999999999997</v>
      </c>
      <c r="H12" s="5"/>
      <c r="I12" s="3"/>
      <c r="J12" s="3"/>
      <c r="K12" s="3"/>
      <c r="L12" s="3"/>
      <c r="M12" s="3"/>
      <c r="N12" s="3"/>
      <c r="O12" s="3"/>
      <c r="P12" s="6"/>
      <c r="Q12" s="39"/>
      <c r="R12" s="31"/>
      <c r="S12" s="31"/>
      <c r="T12" s="31"/>
      <c r="U12" s="31"/>
      <c r="V12" s="31"/>
    </row>
    <row r="13" spans="1:22">
      <c r="A13" s="31"/>
      <c r="B13" s="31"/>
      <c r="C13" s="31"/>
      <c r="D13" s="31"/>
      <c r="E13" s="1">
        <v>22</v>
      </c>
      <c r="F13" s="1">
        <v>57.4</v>
      </c>
      <c r="G13" s="1">
        <v>45</v>
      </c>
      <c r="H13" s="5"/>
      <c r="I13" s="3"/>
      <c r="J13" s="3"/>
      <c r="K13" s="3"/>
      <c r="L13" s="3"/>
      <c r="M13" s="3"/>
      <c r="N13" s="3"/>
      <c r="O13" s="3"/>
      <c r="P13" s="6"/>
      <c r="Q13" s="39"/>
      <c r="R13" s="31"/>
      <c r="S13" s="31"/>
      <c r="T13" s="31"/>
      <c r="U13" s="31"/>
      <c r="V13" s="31"/>
    </row>
    <row r="14" spans="1:22">
      <c r="A14" s="31"/>
      <c r="B14" s="31"/>
      <c r="C14" s="31"/>
      <c r="D14" s="31"/>
      <c r="E14" s="1">
        <v>24</v>
      </c>
      <c r="F14" s="1">
        <v>62.7</v>
      </c>
      <c r="G14" s="1">
        <v>49.6</v>
      </c>
      <c r="H14" s="5"/>
      <c r="I14" s="3"/>
      <c r="J14" s="3"/>
      <c r="K14" s="3"/>
      <c r="L14" s="3"/>
      <c r="M14" s="3"/>
      <c r="N14" s="3"/>
      <c r="O14" s="3"/>
      <c r="P14" s="6"/>
      <c r="Q14" s="39"/>
      <c r="R14" s="31"/>
      <c r="S14" s="31"/>
      <c r="T14" s="31"/>
      <c r="U14" s="31"/>
      <c r="V14" s="31"/>
    </row>
    <row r="15" spans="1:22">
      <c r="A15" s="31"/>
      <c r="B15" s="31"/>
      <c r="C15" s="31"/>
      <c r="D15" s="31"/>
      <c r="E15" s="1">
        <v>26</v>
      </c>
      <c r="F15" s="1">
        <v>68.2</v>
      </c>
      <c r="G15" s="1">
        <v>54.5</v>
      </c>
      <c r="H15" s="5"/>
      <c r="I15" s="3"/>
      <c r="J15" s="3"/>
      <c r="K15" s="3"/>
      <c r="L15" s="3"/>
      <c r="M15" s="3"/>
      <c r="N15" s="3"/>
      <c r="O15" s="3"/>
      <c r="P15" s="6"/>
      <c r="Q15" s="39"/>
      <c r="R15" s="31"/>
      <c r="S15" s="31"/>
      <c r="T15" s="31"/>
      <c r="U15" s="31"/>
      <c r="V15" s="31"/>
    </row>
    <row r="16" spans="1:22">
      <c r="A16" s="31"/>
      <c r="B16" s="31"/>
      <c r="C16" s="31"/>
      <c r="D16" s="31"/>
      <c r="E16" s="1">
        <v>28</v>
      </c>
      <c r="F16" s="1">
        <v>73.8</v>
      </c>
      <c r="G16" s="1">
        <v>59.7</v>
      </c>
      <c r="H16" s="5"/>
      <c r="I16" s="3"/>
      <c r="J16" s="3"/>
      <c r="K16" s="3"/>
      <c r="L16" s="3"/>
      <c r="M16" s="3"/>
      <c r="N16" s="3"/>
      <c r="O16" s="3"/>
      <c r="P16" s="6"/>
      <c r="Q16" s="39"/>
      <c r="R16" s="31"/>
      <c r="S16" s="31"/>
      <c r="T16" s="31"/>
      <c r="U16" s="31"/>
      <c r="V16" s="31"/>
    </row>
    <row r="17" spans="1:22">
      <c r="A17" s="31"/>
      <c r="B17" s="31"/>
      <c r="C17" s="31"/>
      <c r="D17" s="31"/>
      <c r="E17" s="1">
        <v>30</v>
      </c>
      <c r="F17" s="1">
        <v>79.900000000000006</v>
      </c>
      <c r="G17" s="1">
        <v>64.8</v>
      </c>
      <c r="H17" s="5"/>
      <c r="I17" s="3"/>
      <c r="J17" s="3"/>
      <c r="K17" s="3"/>
      <c r="L17" s="3"/>
      <c r="M17" s="3"/>
      <c r="N17" s="3"/>
      <c r="O17" s="3"/>
      <c r="P17" s="6"/>
      <c r="Q17" s="39"/>
      <c r="R17" s="31"/>
      <c r="S17" s="31"/>
      <c r="T17" s="31"/>
      <c r="U17" s="31"/>
      <c r="V17" s="31"/>
    </row>
    <row r="18" spans="1:22">
      <c r="A18" s="31"/>
      <c r="B18" s="31"/>
      <c r="C18" s="31"/>
      <c r="D18" s="31"/>
      <c r="E18" s="1">
        <v>32</v>
      </c>
      <c r="F18" s="1">
        <v>85.6</v>
      </c>
      <c r="G18" s="1">
        <v>70.2</v>
      </c>
      <c r="H18" s="5"/>
      <c r="I18" s="3"/>
      <c r="J18" s="3"/>
      <c r="K18" s="3"/>
      <c r="L18" s="3"/>
      <c r="M18" s="3"/>
      <c r="N18" s="3"/>
      <c r="O18" s="3"/>
      <c r="P18" s="6"/>
      <c r="Q18" s="39"/>
      <c r="R18" s="31"/>
      <c r="S18" s="31"/>
      <c r="T18" s="38"/>
      <c r="U18" s="38"/>
      <c r="V18" s="31"/>
    </row>
    <row r="19" spans="1:22">
      <c r="A19" s="31"/>
      <c r="B19" s="31"/>
      <c r="C19" s="38"/>
      <c r="D19" s="38"/>
      <c r="E19" s="1">
        <v>34</v>
      </c>
      <c r="F19" s="1">
        <v>91.6</v>
      </c>
      <c r="G19" s="1">
        <v>75.7</v>
      </c>
      <c r="H19" s="5"/>
      <c r="I19" s="3"/>
      <c r="J19" s="3"/>
      <c r="K19" s="3"/>
      <c r="L19" s="3"/>
      <c r="M19" s="3"/>
      <c r="N19" s="3"/>
      <c r="O19" s="3"/>
      <c r="P19" s="6"/>
      <c r="Q19" s="39"/>
      <c r="R19" s="31"/>
      <c r="S19" s="31"/>
      <c r="T19" s="38"/>
      <c r="U19" s="38"/>
      <c r="V19" s="31"/>
    </row>
    <row r="20" spans="1:22">
      <c r="A20" s="31"/>
      <c r="B20" s="31"/>
      <c r="C20" s="38"/>
      <c r="D20" s="38"/>
      <c r="E20" s="1">
        <v>36</v>
      </c>
      <c r="F20" s="1">
        <v>97.4</v>
      </c>
      <c r="G20" s="1">
        <v>81.7</v>
      </c>
      <c r="H20" s="5"/>
      <c r="I20" s="3"/>
      <c r="J20" s="3"/>
      <c r="K20" s="3"/>
      <c r="L20" s="3"/>
      <c r="M20" s="3"/>
      <c r="N20" s="3"/>
      <c r="O20" s="3"/>
      <c r="P20" s="6"/>
      <c r="Q20" s="39"/>
      <c r="R20" s="31"/>
      <c r="S20" s="31"/>
      <c r="T20" s="38"/>
      <c r="U20" s="38"/>
      <c r="V20" s="31"/>
    </row>
    <row r="21" spans="1:22">
      <c r="A21" s="31"/>
      <c r="B21" s="31"/>
      <c r="C21" s="38"/>
      <c r="D21" s="38"/>
      <c r="E21" s="1">
        <v>38</v>
      </c>
      <c r="F21" s="1">
        <v>102.5</v>
      </c>
      <c r="G21" s="1">
        <v>87.5</v>
      </c>
      <c r="H21" s="5"/>
      <c r="I21" s="3"/>
      <c r="J21" s="3"/>
      <c r="K21" s="3"/>
      <c r="L21" s="3"/>
      <c r="M21" s="3"/>
      <c r="N21" s="3"/>
      <c r="O21" s="3"/>
      <c r="P21" s="6"/>
      <c r="Q21" s="31"/>
      <c r="R21" s="31"/>
      <c r="S21" s="31"/>
      <c r="T21" s="38"/>
      <c r="U21" s="38"/>
      <c r="V21" s="31"/>
    </row>
    <row r="22" spans="1:22">
      <c r="A22" s="31"/>
      <c r="B22" s="31"/>
      <c r="C22" s="38"/>
      <c r="D22" s="38"/>
      <c r="E22" s="1">
        <v>40</v>
      </c>
      <c r="F22" s="1">
        <v>107.9</v>
      </c>
      <c r="G22" s="1">
        <v>92.6</v>
      </c>
      <c r="H22" s="7"/>
      <c r="I22" s="8"/>
      <c r="J22" s="8"/>
      <c r="K22" s="8"/>
      <c r="L22" s="8"/>
      <c r="M22" s="8"/>
      <c r="N22" s="8"/>
      <c r="O22" s="8"/>
      <c r="P22" s="9"/>
      <c r="Q22" s="31"/>
      <c r="R22" s="31"/>
      <c r="S22" s="31"/>
      <c r="T22" s="38"/>
      <c r="U22" s="38"/>
      <c r="V22" s="31"/>
    </row>
    <row r="23" spans="1:22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8"/>
      <c r="U23" s="38"/>
      <c r="V23" s="31"/>
    </row>
    <row r="24" spans="1:22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8"/>
      <c r="U24" s="38"/>
      <c r="V24" s="31"/>
    </row>
    <row r="25" spans="1:22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8"/>
      <c r="U25" s="38"/>
      <c r="V25" s="31"/>
    </row>
    <row r="26" spans="1:22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8"/>
      <c r="U26" s="38"/>
      <c r="V26" s="31"/>
    </row>
    <row r="27" spans="1:22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</row>
    <row r="28" spans="1:22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</row>
    <row r="29" spans="1:22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</row>
    <row r="30" spans="1:22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</row>
    <row r="31" spans="1:22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</row>
    <row r="32" spans="1:22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</row>
  </sheetData>
  <mergeCells count="4">
    <mergeCell ref="I5:O5"/>
    <mergeCell ref="D3:P3"/>
    <mergeCell ref="H4:P4"/>
    <mergeCell ref="R7:S7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/>
  <dimension ref="A1:U37"/>
  <sheetViews>
    <sheetView showGridLines="0" zoomScale="106" zoomScaleNormal="106" workbookViewId="0">
      <selection sqref="A1:U3"/>
    </sheetView>
  </sheetViews>
  <sheetFormatPr defaultColWidth="0" defaultRowHeight="15" zeroHeight="1"/>
  <cols>
    <col min="1" max="1" width="12.7109375" customWidth="1"/>
    <col min="2" max="2" width="10.7109375" bestFit="1" customWidth="1"/>
    <col min="3" max="3" width="16.85546875" bestFit="1" customWidth="1"/>
    <col min="4" max="4" width="1.140625" customWidth="1"/>
    <col min="5" max="5" width="12" bestFit="1" customWidth="1"/>
    <col min="6" max="6" width="0.5703125" customWidth="1"/>
    <col min="7" max="7" width="22.140625" bestFit="1" customWidth="1"/>
    <col min="8" max="8" width="13.7109375" bestFit="1" customWidth="1"/>
    <col min="9" max="9" width="1.5703125" customWidth="1"/>
    <col min="10" max="21" width="9.140625" customWidth="1"/>
    <col min="22" max="16384" width="9.140625" hidden="1"/>
  </cols>
  <sheetData>
    <row r="1" spans="1:21" ht="4.5" customHeight="1">
      <c r="A1" s="75" t="s">
        <v>75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7"/>
    </row>
    <row r="2" spans="1:21" ht="5.25" customHeight="1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80"/>
    </row>
    <row r="3" spans="1:21" ht="15.75" thickBot="1">
      <c r="A3" s="81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3"/>
    </row>
    <row r="4" spans="1:21" ht="9" customHeight="1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</row>
    <row r="5" spans="1:21" ht="15" customHeight="1">
      <c r="A5" s="31"/>
      <c r="B5" s="84" t="s">
        <v>21</v>
      </c>
      <c r="C5" s="84"/>
      <c r="D5" s="31"/>
      <c r="E5" s="84" t="s">
        <v>22</v>
      </c>
      <c r="F5" s="84"/>
      <c r="G5" s="84"/>
      <c r="H5" s="84"/>
      <c r="I5" s="31"/>
      <c r="J5" s="73" t="s">
        <v>27</v>
      </c>
      <c r="K5" s="85"/>
      <c r="L5" s="85"/>
      <c r="M5" s="85"/>
      <c r="N5" s="85"/>
      <c r="O5" s="85"/>
      <c r="P5" s="85"/>
      <c r="Q5" s="31"/>
      <c r="R5" s="31"/>
      <c r="S5" s="31"/>
      <c r="T5" s="31"/>
      <c r="U5" s="31"/>
    </row>
    <row r="6" spans="1:21">
      <c r="A6" s="31"/>
      <c r="B6" s="2" t="s">
        <v>10</v>
      </c>
      <c r="C6" s="59" t="s">
        <v>74</v>
      </c>
      <c r="D6" s="61"/>
      <c r="E6" s="16" t="s">
        <v>0</v>
      </c>
      <c r="F6" s="31"/>
      <c r="G6" s="28" t="s">
        <v>26</v>
      </c>
      <c r="H6" s="17">
        <f>IFERROR(AVERAGE(E11:E24),"")</f>
        <v>1.7978962886632669E-7</v>
      </c>
      <c r="I6" s="31"/>
      <c r="J6" s="85"/>
      <c r="K6" s="85"/>
      <c r="L6" s="85"/>
      <c r="M6" s="85"/>
      <c r="N6" s="85"/>
      <c r="O6" s="85"/>
      <c r="P6" s="85"/>
      <c r="Q6" s="31"/>
      <c r="R6" s="31"/>
      <c r="S6" s="31"/>
      <c r="T6" s="31"/>
      <c r="U6" s="31"/>
    </row>
    <row r="7" spans="1:21" ht="15" customHeight="1">
      <c r="A7" s="31"/>
      <c r="B7" s="1">
        <v>2.44</v>
      </c>
      <c r="C7" s="40">
        <f>IF('Dados experimentais'!F5="","",SUM('Dados experimentais'!F5-'Dados experimentais'!G5))</f>
        <v>2.5</v>
      </c>
      <c r="D7" s="31"/>
      <c r="E7" s="17">
        <f>IFERROR(Taxa_de_aquecimento*(Raio_do_cilindro^2)/(4*('Tratamento dos dados'!C7))/60,"")</f>
        <v>9.1500000000000003E-7</v>
      </c>
      <c r="F7" s="31"/>
      <c r="G7" s="11" t="s">
        <v>23</v>
      </c>
      <c r="H7" s="17">
        <f>IFERROR(_xlfn.VAR.P(E11:E24),"")</f>
        <v>1.5783398854584837E-15</v>
      </c>
      <c r="I7" s="31"/>
      <c r="J7" s="85"/>
      <c r="K7" s="85"/>
      <c r="L7" s="85"/>
      <c r="M7" s="85"/>
      <c r="N7" s="85"/>
      <c r="O7" s="85"/>
      <c r="P7" s="85"/>
      <c r="Q7" s="31"/>
      <c r="R7" s="31"/>
      <c r="S7" s="31"/>
      <c r="T7" s="31"/>
      <c r="U7" s="31"/>
    </row>
    <row r="8" spans="1:21">
      <c r="A8" s="31"/>
      <c r="B8" s="31"/>
      <c r="C8" s="40">
        <f>IF('Dados experimentais'!F6="","",SUM('Dados experimentais'!F6-'Dados experimentais'!G6))</f>
        <v>3.8000000000000007</v>
      </c>
      <c r="D8" s="31"/>
      <c r="E8" s="17">
        <f>IFERROR(Taxa_de_aquecimento*(Raio_do_cilindro^2)/(4*('Tratamento dos dados'!C8))/60,"")</f>
        <v>6.0197368421052618E-7</v>
      </c>
      <c r="F8" s="31"/>
      <c r="G8" s="2" t="s">
        <v>24</v>
      </c>
      <c r="H8" s="17">
        <f>IFERROR(_xlfn.STDEV.P(E11:E24),"")</f>
        <v>3.9728325983591153E-8</v>
      </c>
      <c r="I8" s="31"/>
      <c r="Q8" s="31"/>
      <c r="R8" s="31"/>
      <c r="S8" s="31"/>
      <c r="T8" s="31"/>
      <c r="U8" s="31"/>
    </row>
    <row r="9" spans="1:21">
      <c r="A9" s="31"/>
      <c r="B9" s="31"/>
      <c r="C9" s="40">
        <f>IF('Dados experimentais'!F7="","",SUM('Dados experimentais'!F7-'Dados experimentais'!G7))</f>
        <v>5.5</v>
      </c>
      <c r="D9" s="31"/>
      <c r="E9" s="17">
        <f>IFERROR(Taxa_de_aquecimento*(Raio_do_cilindro^2)/(4*('Tratamento dos dados'!C9))/60,"")</f>
        <v>4.1590909090909093E-7</v>
      </c>
      <c r="F9" s="39"/>
      <c r="G9" s="2" t="s">
        <v>25</v>
      </c>
      <c r="H9" s="18">
        <f>IFERROR(H8/H6*100%,"")</f>
        <v>0.22097117744833381</v>
      </c>
      <c r="I9" s="31"/>
      <c r="Q9" s="31"/>
      <c r="R9" s="31"/>
      <c r="S9" s="31"/>
      <c r="T9" s="31"/>
      <c r="U9" s="31"/>
    </row>
    <row r="10" spans="1:21">
      <c r="A10" s="86"/>
      <c r="B10" s="87"/>
      <c r="C10" s="40">
        <f>IF('Dados experimentais'!F8="","",SUM('Dados experimentais'!F8-'Dados experimentais'!G8))</f>
        <v>6.6999999999999957</v>
      </c>
      <c r="D10" s="31"/>
      <c r="E10" s="17">
        <f>IFERROR(Taxa_de_aquecimento*(Raio_do_cilindro^2)/(4*('Tratamento dos dados'!C10))/60,"")</f>
        <v>3.4141791044776145E-7</v>
      </c>
      <c r="F10" s="39"/>
      <c r="G10" s="31"/>
      <c r="H10" s="31"/>
      <c r="I10" s="31"/>
      <c r="Q10" s="31"/>
      <c r="R10" s="31"/>
      <c r="S10" s="31"/>
      <c r="T10" s="31"/>
      <c r="U10" s="31"/>
    </row>
    <row r="11" spans="1:21" ht="15" customHeight="1">
      <c r="A11" s="31"/>
      <c r="B11" s="31"/>
      <c r="C11" s="40">
        <f>IF('Dados experimentais'!F9="","",SUM('Dados experimentais'!F9-'Dados experimentais'!G9))</f>
        <v>8.1000000000000014</v>
      </c>
      <c r="D11" s="31"/>
      <c r="E11" s="17">
        <f>IFERROR(Taxa_de_aquecimento*(Raio_do_cilindro^2)/(4*('Tratamento dos dados'!C11))/60,"")</f>
        <v>2.8240740740740735E-7</v>
      </c>
      <c r="F11" s="39"/>
      <c r="G11" s="31"/>
      <c r="H11" s="31"/>
      <c r="I11" s="31"/>
      <c r="Q11" s="31"/>
      <c r="R11" s="31"/>
      <c r="S11" s="31"/>
      <c r="T11" s="31"/>
      <c r="U11" s="31"/>
    </row>
    <row r="12" spans="1:21">
      <c r="A12" s="31"/>
      <c r="B12" s="31"/>
      <c r="C12" s="40">
        <f>IF('Dados experimentais'!F10="","",SUM('Dados experimentais'!F10-'Dados experimentais'!G10))</f>
        <v>9.6000000000000014</v>
      </c>
      <c r="D12" s="31"/>
      <c r="E12" s="17">
        <f>IFERROR(Taxa_de_aquecimento*(Raio_do_cilindro^2)/(4*('Tratamento dos dados'!C12))/60,"")</f>
        <v>2.3828124999999997E-7</v>
      </c>
      <c r="F12" s="39"/>
      <c r="G12" s="31"/>
      <c r="H12" s="31"/>
      <c r="I12" s="31"/>
      <c r="Q12" s="31"/>
      <c r="R12" s="31"/>
      <c r="S12" s="31"/>
      <c r="T12" s="31"/>
      <c r="U12" s="31"/>
    </row>
    <row r="13" spans="1:21">
      <c r="A13" s="31"/>
      <c r="B13" s="31"/>
      <c r="C13" s="40">
        <f>IF('Dados experimentais'!F11="","",SUM('Dados experimentais'!F11-'Dados experimentais'!G11))</f>
        <v>10.600000000000001</v>
      </c>
      <c r="D13" s="31"/>
      <c r="E13" s="17">
        <f>IFERROR(Taxa_de_aquecimento*(Raio_do_cilindro^2)/(4*('Tratamento dos dados'!C13))/60,"")</f>
        <v>2.1580188679245279E-7</v>
      </c>
      <c r="F13" s="39"/>
      <c r="G13" s="39"/>
      <c r="H13" s="39"/>
      <c r="I13" s="39"/>
      <c r="J13" s="3"/>
      <c r="K13" s="3"/>
      <c r="L13" s="3"/>
      <c r="M13" s="3"/>
      <c r="N13" s="6"/>
      <c r="Q13" s="31"/>
      <c r="R13" s="31"/>
      <c r="S13" s="31"/>
      <c r="T13" s="31"/>
      <c r="U13" s="31"/>
    </row>
    <row r="14" spans="1:21">
      <c r="A14" s="31"/>
      <c r="B14" s="31"/>
      <c r="C14" s="40">
        <f>IF('Dados experimentais'!F12="","",SUM('Dados experimentais'!F12-'Dados experimentais'!G12))</f>
        <v>11.400000000000006</v>
      </c>
      <c r="D14" s="31"/>
      <c r="E14" s="17">
        <f>IFERROR(Taxa_de_aquecimento*(Raio_do_cilindro^2)/(4*('Tratamento dos dados'!C14))/60,"")</f>
        <v>2.0065789473684202E-7</v>
      </c>
      <c r="F14" s="31"/>
      <c r="G14" s="39"/>
      <c r="H14" s="39"/>
      <c r="I14" s="39"/>
      <c r="J14" s="3"/>
      <c r="K14" s="3"/>
      <c r="L14" s="3"/>
      <c r="M14" s="6"/>
      <c r="Q14" s="31"/>
      <c r="R14" s="31"/>
      <c r="S14" s="31"/>
      <c r="T14" s="31"/>
      <c r="U14" s="31"/>
    </row>
    <row r="15" spans="1:21">
      <c r="A15" s="31"/>
      <c r="B15" s="31"/>
      <c r="C15" s="40">
        <f>IF('Dados experimentais'!F13="","",SUM('Dados experimentais'!F13-'Dados experimentais'!G13))</f>
        <v>12.399999999999999</v>
      </c>
      <c r="D15" s="31"/>
      <c r="E15" s="17">
        <f>IFERROR(Taxa_de_aquecimento*(Raio_do_cilindro^2)/(4*('Tratamento dos dados'!C15))/60,"")</f>
        <v>1.8447580645161293E-7</v>
      </c>
      <c r="F15" s="31"/>
      <c r="G15" s="39"/>
      <c r="H15" s="39"/>
      <c r="I15" s="39"/>
      <c r="J15" s="3"/>
      <c r="K15" s="3"/>
      <c r="L15" s="3"/>
      <c r="M15" s="6"/>
      <c r="Q15" s="31"/>
      <c r="R15" s="31"/>
      <c r="S15" s="31"/>
      <c r="T15" s="31"/>
      <c r="U15" s="31"/>
    </row>
    <row r="16" spans="1:21">
      <c r="A16" s="31"/>
      <c r="B16" s="31"/>
      <c r="C16" s="40">
        <f>IF('Dados experimentais'!F14="","",SUM('Dados experimentais'!F14-'Dados experimentais'!G14))</f>
        <v>13.100000000000001</v>
      </c>
      <c r="D16" s="31"/>
      <c r="E16" s="17">
        <f>IFERROR(Taxa_de_aquecimento*(Raio_do_cilindro^2)/(4*('Tratamento dos dados'!C16))/60,"")</f>
        <v>1.7461832061068702E-7</v>
      </c>
      <c r="F16" s="39"/>
      <c r="G16" s="39"/>
      <c r="H16" s="39"/>
      <c r="I16" s="39"/>
      <c r="J16" s="3"/>
      <c r="K16" s="3"/>
      <c r="L16" s="3"/>
      <c r="M16" s="6"/>
      <c r="Q16" s="31"/>
      <c r="R16" s="31"/>
      <c r="S16" s="31"/>
      <c r="T16" s="31"/>
      <c r="U16" s="31"/>
    </row>
    <row r="17" spans="1:21">
      <c r="A17" s="31"/>
      <c r="B17" s="31"/>
      <c r="C17" s="40">
        <f>IF('Dados experimentais'!F15="","",SUM('Dados experimentais'!F15-'Dados experimentais'!G15))</f>
        <v>13.700000000000003</v>
      </c>
      <c r="D17" s="31"/>
      <c r="E17" s="17">
        <f>IFERROR(Taxa_de_aquecimento*(Raio_do_cilindro^2)/(4*('Tratamento dos dados'!C17))/60,"")</f>
        <v>1.6697080291970799E-7</v>
      </c>
      <c r="F17" s="39"/>
      <c r="G17" s="39"/>
      <c r="H17" s="39"/>
      <c r="I17" s="39"/>
      <c r="J17" s="3"/>
      <c r="K17" s="3"/>
      <c r="L17" s="3"/>
      <c r="M17" s="6"/>
      <c r="Q17" s="31"/>
      <c r="R17" s="31"/>
      <c r="S17" s="31"/>
      <c r="T17" s="31"/>
      <c r="U17" s="31"/>
    </row>
    <row r="18" spans="1:21">
      <c r="A18" s="31"/>
      <c r="B18" s="31"/>
      <c r="C18" s="40">
        <f>IF('Dados experimentais'!F16="","",SUM('Dados experimentais'!F16-'Dados experimentais'!G16))</f>
        <v>14.099999999999994</v>
      </c>
      <c r="D18" s="31"/>
      <c r="E18" s="17">
        <f>IFERROR(Taxa_de_aquecimento*(Raio_do_cilindro^2)/(4*('Tratamento dos dados'!C18))/60,"")</f>
        <v>1.6223404255319157E-7</v>
      </c>
      <c r="F18" s="39"/>
      <c r="G18" s="39"/>
      <c r="H18" s="39"/>
      <c r="I18" s="39"/>
      <c r="J18" s="3"/>
      <c r="K18" s="3"/>
      <c r="L18" s="3"/>
      <c r="M18" s="6"/>
      <c r="Q18" s="31"/>
      <c r="R18" s="31"/>
      <c r="S18" s="31"/>
      <c r="T18" s="31"/>
      <c r="U18" s="31"/>
    </row>
    <row r="19" spans="1:21">
      <c r="A19" s="31"/>
      <c r="B19" s="31"/>
      <c r="C19" s="40">
        <f>IF('Dados experimentais'!F17="","",SUM('Dados experimentais'!F17-'Dados experimentais'!G17))</f>
        <v>15.100000000000009</v>
      </c>
      <c r="D19" s="31"/>
      <c r="E19" s="17">
        <f>IFERROR(Taxa_de_aquecimento*(Raio_do_cilindro^2)/(4*('Tratamento dos dados'!C19))/60,"")</f>
        <v>1.5149006622516549E-7</v>
      </c>
      <c r="F19" s="41"/>
      <c r="G19" s="39"/>
      <c r="H19" s="39"/>
      <c r="I19" s="39"/>
      <c r="J19" s="3"/>
      <c r="K19" s="3"/>
      <c r="L19" s="3"/>
      <c r="M19" s="6"/>
      <c r="Q19" s="31"/>
      <c r="R19" s="31"/>
      <c r="S19" s="31"/>
      <c r="T19" s="31"/>
      <c r="U19" s="31"/>
    </row>
    <row r="20" spans="1:21">
      <c r="A20" s="31"/>
      <c r="B20" s="31"/>
      <c r="C20" s="40">
        <f>IF('Dados experimentais'!F18="","",SUM('Dados experimentais'!F18-'Dados experimentais'!G18))</f>
        <v>15.399999999999991</v>
      </c>
      <c r="D20" s="31"/>
      <c r="E20" s="17">
        <f>IFERROR(Taxa_de_aquecimento*(Raio_do_cilindro^2)/(4*('Tratamento dos dados'!C20))/60,"")</f>
        <v>1.4853896103896113E-7</v>
      </c>
      <c r="F20" s="39"/>
      <c r="G20" s="39"/>
      <c r="H20" s="39"/>
      <c r="I20" s="39"/>
      <c r="J20" s="3"/>
      <c r="K20" s="3"/>
      <c r="L20" s="3"/>
      <c r="M20" s="6"/>
      <c r="Q20" s="31"/>
      <c r="R20" s="31"/>
      <c r="S20" s="31"/>
      <c r="T20" s="31"/>
      <c r="U20" s="31"/>
    </row>
    <row r="21" spans="1:21">
      <c r="A21" s="31"/>
      <c r="B21" s="31"/>
      <c r="C21" s="40">
        <f>IF('Dados experimentais'!F19="","",SUM('Dados experimentais'!F19-'Dados experimentais'!G19))</f>
        <v>15.899999999999991</v>
      </c>
      <c r="D21" s="31"/>
      <c r="E21" s="17">
        <f>IFERROR(Taxa_de_aquecimento*(Raio_do_cilindro^2)/(4*('Tratamento dos dados'!C21))/60,"")</f>
        <v>1.4386792452830196E-7</v>
      </c>
      <c r="F21" s="39"/>
      <c r="G21" s="39"/>
      <c r="H21" s="39"/>
      <c r="I21" s="39"/>
      <c r="J21" s="3"/>
      <c r="K21" s="3"/>
      <c r="L21" s="3"/>
      <c r="M21" s="6"/>
      <c r="Q21" s="31"/>
      <c r="R21" s="31"/>
      <c r="S21" s="31"/>
      <c r="T21" s="31"/>
      <c r="U21" s="31"/>
    </row>
    <row r="22" spans="1:21">
      <c r="A22" s="31"/>
      <c r="B22" s="31"/>
      <c r="C22" s="40">
        <f>IF('Dados experimentais'!F20="","",SUM('Dados experimentais'!F20-'Dados experimentais'!G20))</f>
        <v>15.700000000000003</v>
      </c>
      <c r="D22" s="31"/>
      <c r="E22" s="17">
        <f>IFERROR(Taxa_de_aquecimento*(Raio_do_cilindro^2)/(4*('Tratamento dos dados'!C22))/60,"")</f>
        <v>1.4570063694267514E-7</v>
      </c>
      <c r="F22" s="39"/>
      <c r="G22" s="39"/>
      <c r="H22" s="39"/>
      <c r="I22" s="39"/>
      <c r="J22" s="3"/>
      <c r="K22" s="3"/>
      <c r="L22" s="3"/>
      <c r="M22" s="6"/>
      <c r="Q22" s="31"/>
      <c r="R22" s="31"/>
      <c r="S22" s="31"/>
      <c r="T22" s="31"/>
      <c r="U22" s="31"/>
    </row>
    <row r="23" spans="1:21">
      <c r="A23" s="31"/>
      <c r="B23" s="31"/>
      <c r="C23" s="40">
        <f>IF('Dados experimentais'!F21="","",SUM('Dados experimentais'!F21-'Dados experimentais'!G21))</f>
        <v>15</v>
      </c>
      <c r="D23" s="31"/>
      <c r="E23" s="17">
        <f>IFERROR(Taxa_de_aquecimento*(Raio_do_cilindro^2)/(4*('Tratamento dos dados'!C23))/60,"")</f>
        <v>1.525E-7</v>
      </c>
      <c r="F23" s="39"/>
      <c r="G23" s="39"/>
      <c r="H23" s="39"/>
      <c r="I23" s="39"/>
      <c r="J23" s="3"/>
      <c r="K23" s="3"/>
      <c r="L23" s="3"/>
      <c r="M23" s="6"/>
      <c r="Q23" s="31"/>
      <c r="R23" s="31"/>
      <c r="S23" s="31"/>
      <c r="T23" s="31"/>
      <c r="U23" s="31"/>
    </row>
    <row r="24" spans="1:21">
      <c r="A24" s="31"/>
      <c r="B24" s="31"/>
      <c r="C24" s="40">
        <f>IF('Dados experimentais'!F22="","",SUM('Dados experimentais'!F22-'Dados experimentais'!G22))</f>
        <v>15.300000000000011</v>
      </c>
      <c r="D24" s="31"/>
      <c r="E24" s="17">
        <f>IFERROR(Taxa_de_aquecimento*(Raio_do_cilindro^2)/(4*('Tratamento dos dados'!C24))/60,"")</f>
        <v>1.4950980392156853E-7</v>
      </c>
      <c r="F24" s="39"/>
      <c r="G24" s="39"/>
      <c r="H24" s="39"/>
      <c r="I24" s="39"/>
      <c r="J24" s="3"/>
      <c r="K24" s="3"/>
      <c r="L24" s="3"/>
      <c r="M24" s="6"/>
      <c r="Q24" s="31"/>
      <c r="R24" s="31"/>
      <c r="S24" s="31"/>
      <c r="T24" s="31"/>
      <c r="U24" s="31"/>
    </row>
    <row r="25" spans="1:21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</row>
    <row r="26" spans="1:21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</row>
    <row r="27" spans="1:21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</row>
    <row r="28" spans="1:21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</row>
    <row r="29" spans="1:21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</row>
    <row r="30" spans="1:21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</row>
    <row r="31" spans="1:21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</row>
    <row r="32" spans="1:21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</row>
    <row r="33" spans="1:21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</row>
    <row r="34" spans="1:21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</row>
    <row r="35" spans="1:21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</row>
    <row r="36" spans="1:21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</row>
    <row r="37" spans="1:21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</row>
  </sheetData>
  <mergeCells count="5">
    <mergeCell ref="A1:U3"/>
    <mergeCell ref="E5:H5"/>
    <mergeCell ref="B5:C5"/>
    <mergeCell ref="J5:P7"/>
    <mergeCell ref="A10:B10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/>
  <dimension ref="A1:V26"/>
  <sheetViews>
    <sheetView showGridLines="0" zoomScaleNormal="100" workbookViewId="0"/>
  </sheetViews>
  <sheetFormatPr defaultColWidth="0" defaultRowHeight="15" zeroHeight="1"/>
  <cols>
    <col min="1" max="3" width="9.140625" customWidth="1"/>
    <col min="4" max="4" width="1.5703125" style="31" customWidth="1"/>
    <col min="5" max="5" width="13.28515625" style="31" bestFit="1" customWidth="1"/>
    <col min="6" max="6" width="9.140625" style="31" bestFit="1" customWidth="1"/>
    <col min="7" max="7" width="13.140625" style="31" bestFit="1" customWidth="1"/>
    <col min="8" max="8" width="0.7109375" style="31" customWidth="1"/>
    <col min="9" max="9" width="18.85546875" style="31" bestFit="1" customWidth="1"/>
    <col min="10" max="10" width="6.140625" style="31" bestFit="1" customWidth="1"/>
    <col min="11" max="11" width="8.7109375" style="31" bestFit="1" customWidth="1"/>
    <col min="12" max="12" width="11.28515625" style="31" bestFit="1" customWidth="1"/>
    <col min="13" max="13" width="0.7109375" style="31" customWidth="1"/>
    <col min="14" max="14" width="18.42578125" style="31" bestFit="1" customWidth="1"/>
    <col min="15" max="15" width="6.5703125" style="31" bestFit="1" customWidth="1"/>
    <col min="16" max="16" width="8.7109375" style="31" bestFit="1" customWidth="1"/>
    <col min="17" max="17" width="9.140625" style="31" customWidth="1"/>
    <col min="18" max="18" width="9.140625" customWidth="1"/>
    <col min="19" max="21" width="9.140625" style="31" customWidth="1"/>
    <col min="22" max="22" width="9.140625" customWidth="1"/>
    <col min="23" max="16384" width="9.140625" hidden="1"/>
  </cols>
  <sheetData>
    <row r="1" spans="1:22" ht="12" customHeight="1">
      <c r="A1" s="31"/>
      <c r="B1" s="31"/>
      <c r="C1" s="31"/>
      <c r="R1" s="31"/>
      <c r="V1" s="31"/>
    </row>
    <row r="2" spans="1:22" ht="15.75" hidden="1" thickBot="1">
      <c r="A2" s="31"/>
      <c r="B2" s="31"/>
      <c r="C2" s="31"/>
      <c r="V2" s="31"/>
    </row>
    <row r="3" spans="1:22">
      <c r="A3" s="31"/>
      <c r="B3" s="31"/>
      <c r="C3" s="31"/>
      <c r="E3" s="90" t="s">
        <v>28</v>
      </c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R3" s="31"/>
      <c r="V3" s="31"/>
    </row>
    <row r="4" spans="1:22">
      <c r="A4" s="31"/>
      <c r="B4" s="31"/>
      <c r="C4" s="31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R4" s="31"/>
      <c r="V4" s="31"/>
    </row>
    <row r="5" spans="1:22">
      <c r="A5" s="31"/>
      <c r="B5" s="31"/>
      <c r="C5" s="31"/>
      <c r="E5" s="88" t="s">
        <v>29</v>
      </c>
      <c r="F5" s="88"/>
      <c r="G5" s="88"/>
      <c r="H5" s="30"/>
      <c r="I5" s="16" t="s">
        <v>30</v>
      </c>
      <c r="J5" s="16" t="s">
        <v>3</v>
      </c>
      <c r="K5" s="16" t="s">
        <v>4</v>
      </c>
      <c r="L5" s="16" t="s">
        <v>71</v>
      </c>
      <c r="M5" s="30"/>
      <c r="N5" s="16" t="s">
        <v>31</v>
      </c>
      <c r="O5" s="16" t="s">
        <v>9</v>
      </c>
      <c r="P5" s="16" t="s">
        <v>4</v>
      </c>
      <c r="R5" s="31"/>
      <c r="V5" s="31"/>
    </row>
    <row r="6" spans="1:22">
      <c r="A6" s="31"/>
      <c r="B6" s="31"/>
      <c r="C6" s="31"/>
      <c r="E6" s="20" t="s">
        <v>2</v>
      </c>
      <c r="F6" s="20" t="s">
        <v>1</v>
      </c>
      <c r="G6" s="20" t="s">
        <v>71</v>
      </c>
      <c r="H6" s="30"/>
      <c r="I6" s="13" t="s">
        <v>44</v>
      </c>
      <c r="J6" s="13">
        <v>41</v>
      </c>
      <c r="K6" s="14">
        <v>1.24E-7</v>
      </c>
      <c r="L6" s="13" t="s">
        <v>6</v>
      </c>
      <c r="M6" s="30"/>
      <c r="N6" s="20" t="s">
        <v>56</v>
      </c>
      <c r="O6" s="20">
        <v>25</v>
      </c>
      <c r="P6" s="12">
        <v>9.3880000000000004E-8</v>
      </c>
      <c r="R6" s="31"/>
      <c r="V6" s="31"/>
    </row>
    <row r="7" spans="1:22">
      <c r="A7" s="31"/>
      <c r="B7" s="31"/>
      <c r="C7" s="31"/>
      <c r="E7" s="20" t="s">
        <v>32</v>
      </c>
      <c r="F7" s="12">
        <v>1.27E-4</v>
      </c>
      <c r="G7" s="12" t="s">
        <v>11</v>
      </c>
      <c r="H7" s="30"/>
      <c r="I7" s="13" t="s">
        <v>45</v>
      </c>
      <c r="J7" s="13">
        <v>5</v>
      </c>
      <c r="K7" s="14">
        <v>1.2200000000000001E-7</v>
      </c>
      <c r="L7" s="13" t="s">
        <v>6</v>
      </c>
      <c r="M7" s="30"/>
      <c r="N7" s="20" t="s">
        <v>57</v>
      </c>
      <c r="O7" s="20">
        <v>80</v>
      </c>
      <c r="P7" s="12">
        <v>7.5989999999999994E-8</v>
      </c>
      <c r="R7" s="31"/>
      <c r="V7" s="31"/>
    </row>
    <row r="8" spans="1:22">
      <c r="A8" s="31"/>
      <c r="B8" s="31"/>
      <c r="C8" s="31"/>
      <c r="E8" s="20" t="s">
        <v>33</v>
      </c>
      <c r="F8" s="12">
        <v>1.4899999999999999E-4</v>
      </c>
      <c r="G8" s="12" t="s">
        <v>11</v>
      </c>
      <c r="H8" s="30"/>
      <c r="I8" s="13" t="s">
        <v>46</v>
      </c>
      <c r="J8" s="13">
        <v>25</v>
      </c>
      <c r="K8" s="14">
        <v>1.6999999999999999E-7</v>
      </c>
      <c r="L8" s="13" t="s">
        <v>6</v>
      </c>
      <c r="M8" s="30"/>
      <c r="N8" s="20" t="s">
        <v>58</v>
      </c>
      <c r="O8" s="20">
        <v>30</v>
      </c>
      <c r="P8" s="12">
        <v>9.8620000000000006E-8</v>
      </c>
      <c r="R8" s="31"/>
      <c r="V8" s="31"/>
    </row>
    <row r="9" spans="1:22">
      <c r="A9" s="31"/>
      <c r="B9" s="31"/>
      <c r="C9" s="31"/>
      <c r="E9" s="20" t="s">
        <v>34</v>
      </c>
      <c r="F9" s="12">
        <v>1.13E-4</v>
      </c>
      <c r="G9" s="12" t="s">
        <v>11</v>
      </c>
      <c r="H9" s="30"/>
      <c r="I9" s="13" t="s">
        <v>47</v>
      </c>
      <c r="J9" s="13">
        <v>35</v>
      </c>
      <c r="K9" s="14">
        <v>1.06E-7</v>
      </c>
      <c r="L9" s="13" t="s">
        <v>6</v>
      </c>
      <c r="M9" s="30"/>
      <c r="N9" s="20" t="s">
        <v>59</v>
      </c>
      <c r="O9" s="20">
        <v>25</v>
      </c>
      <c r="P9" s="12">
        <v>7.0690000000000006E-8</v>
      </c>
      <c r="R9" s="31"/>
      <c r="V9" s="31"/>
    </row>
    <row r="10" spans="1:22">
      <c r="A10" s="31"/>
      <c r="B10" s="31"/>
      <c r="C10" s="31"/>
      <c r="E10" s="20" t="s">
        <v>35</v>
      </c>
      <c r="F10" s="12">
        <v>9.7499999999999998E-5</v>
      </c>
      <c r="G10" s="12" t="s">
        <v>11</v>
      </c>
      <c r="H10" s="30"/>
      <c r="I10" s="13" t="s">
        <v>69</v>
      </c>
      <c r="J10" s="13">
        <v>0</v>
      </c>
      <c r="K10" s="14">
        <v>1.1820000000000001E-6</v>
      </c>
      <c r="L10" s="13" t="s">
        <v>6</v>
      </c>
      <c r="M10" s="30"/>
      <c r="N10" s="20" t="s">
        <v>60</v>
      </c>
      <c r="O10" s="20">
        <v>-90</v>
      </c>
      <c r="P10" s="12">
        <v>3.4240000000000001E-8</v>
      </c>
      <c r="R10" s="31"/>
      <c r="V10" s="31"/>
    </row>
    <row r="11" spans="1:22">
      <c r="A11" s="31"/>
      <c r="B11" s="31"/>
      <c r="C11" s="31"/>
      <c r="E11" s="20" t="s">
        <v>36</v>
      </c>
      <c r="F11" s="12">
        <v>2.2799999999999999E-5</v>
      </c>
      <c r="G11" s="12" t="s">
        <v>11</v>
      </c>
      <c r="H11" s="30"/>
      <c r="I11" s="13" t="s">
        <v>48</v>
      </c>
      <c r="J11" s="13">
        <v>0</v>
      </c>
      <c r="K11" s="14">
        <v>1.0700000000000001E-7</v>
      </c>
      <c r="L11" s="13" t="s">
        <v>6</v>
      </c>
      <c r="M11" s="30"/>
      <c r="N11" s="20" t="s">
        <v>61</v>
      </c>
      <c r="O11" s="20">
        <v>25</v>
      </c>
      <c r="P11" s="12">
        <v>4.5139999999999999E-8</v>
      </c>
      <c r="R11" s="31"/>
      <c r="V11" s="31"/>
    </row>
    <row r="12" spans="1:22">
      <c r="A12" s="31"/>
      <c r="B12" s="31"/>
      <c r="C12" s="31"/>
      <c r="E12" s="20" t="s">
        <v>37</v>
      </c>
      <c r="F12" s="12">
        <v>7.5000000000000002E-7</v>
      </c>
      <c r="G12" s="12" t="s">
        <v>11</v>
      </c>
      <c r="H12" s="30"/>
      <c r="I12" s="13" t="s">
        <v>49</v>
      </c>
      <c r="J12" s="13" t="s">
        <v>5</v>
      </c>
      <c r="K12" s="14">
        <v>1.37E-7</v>
      </c>
      <c r="L12" s="13" t="s">
        <v>6</v>
      </c>
      <c r="M12" s="30"/>
      <c r="N12" s="20" t="s">
        <v>62</v>
      </c>
      <c r="O12" s="20">
        <v>350</v>
      </c>
      <c r="P12" s="12">
        <v>1.118E-5</v>
      </c>
      <c r="R12" s="31"/>
      <c r="V12" s="31"/>
    </row>
    <row r="13" spans="1:22">
      <c r="A13" s="31"/>
      <c r="B13" s="31"/>
      <c r="C13" s="31"/>
      <c r="E13" s="20" t="s">
        <v>38</v>
      </c>
      <c r="F13" s="12">
        <v>5.2E-7</v>
      </c>
      <c r="G13" s="12" t="s">
        <v>11</v>
      </c>
      <c r="H13" s="30"/>
      <c r="I13" s="13" t="s">
        <v>50</v>
      </c>
      <c r="J13" s="13">
        <v>5</v>
      </c>
      <c r="K13" s="14">
        <v>1.2700000000000001E-7</v>
      </c>
      <c r="L13" s="13" t="s">
        <v>6</v>
      </c>
      <c r="M13" s="30"/>
      <c r="N13" s="20" t="s">
        <v>63</v>
      </c>
      <c r="O13" s="20">
        <v>300</v>
      </c>
      <c r="P13" s="12">
        <v>6.5439999999999997E-5</v>
      </c>
      <c r="R13" s="31"/>
      <c r="V13" s="31"/>
    </row>
    <row r="14" spans="1:22">
      <c r="A14" s="31"/>
      <c r="B14" s="31"/>
      <c r="C14" s="31"/>
      <c r="E14" s="20" t="s">
        <v>39</v>
      </c>
      <c r="F14" s="12">
        <v>3.3999999999999997E-7</v>
      </c>
      <c r="G14" s="12" t="s">
        <v>11</v>
      </c>
      <c r="H14" s="30"/>
      <c r="I14" s="13" t="s">
        <v>51</v>
      </c>
      <c r="J14" s="13">
        <v>4</v>
      </c>
      <c r="K14" s="14">
        <v>1.3899999999999999E-7</v>
      </c>
      <c r="L14" s="13" t="s">
        <v>6</v>
      </c>
      <c r="M14" s="30"/>
      <c r="N14" s="20" t="s">
        <v>64</v>
      </c>
      <c r="O14" s="20">
        <v>400</v>
      </c>
      <c r="P14" s="12">
        <v>7.0900000000000002E-5</v>
      </c>
      <c r="R14" s="31"/>
      <c r="V14" s="31"/>
    </row>
    <row r="15" spans="1:22">
      <c r="A15" s="31"/>
      <c r="B15" s="31"/>
      <c r="C15" s="31"/>
      <c r="E15" s="20" t="s">
        <v>40</v>
      </c>
      <c r="F15" s="12">
        <v>1.3E-7</v>
      </c>
      <c r="G15" s="12" t="s">
        <v>11</v>
      </c>
      <c r="H15" s="30"/>
      <c r="I15" s="15" t="s">
        <v>52</v>
      </c>
      <c r="J15" s="15">
        <v>5</v>
      </c>
      <c r="K15" s="14">
        <v>1.18E-7</v>
      </c>
      <c r="L15" s="13" t="s">
        <v>6</v>
      </c>
      <c r="M15" s="30"/>
      <c r="N15" s="20" t="s">
        <v>65</v>
      </c>
      <c r="O15" s="20">
        <v>400</v>
      </c>
      <c r="P15" s="12">
        <v>9.6229999999999992E-6</v>
      </c>
      <c r="R15" s="31"/>
      <c r="V15" s="31"/>
    </row>
    <row r="16" spans="1:22">
      <c r="A16" s="31"/>
      <c r="B16" s="31"/>
      <c r="C16" s="31"/>
      <c r="E16" s="20" t="s">
        <v>41</v>
      </c>
      <c r="F16" s="12">
        <v>1.4000000000000001E-7</v>
      </c>
      <c r="G16" s="12" t="s">
        <v>11</v>
      </c>
      <c r="H16" s="30"/>
      <c r="I16" s="15" t="s">
        <v>53</v>
      </c>
      <c r="J16" s="15">
        <v>4</v>
      </c>
      <c r="K16" s="14">
        <v>1.48E-7</v>
      </c>
      <c r="L16" s="13" t="s">
        <v>6</v>
      </c>
      <c r="M16" s="30"/>
      <c r="N16" s="20" t="s">
        <v>66</v>
      </c>
      <c r="O16" s="20">
        <v>25</v>
      </c>
      <c r="P16" s="12">
        <v>2.141E-5</v>
      </c>
      <c r="R16" s="31"/>
      <c r="V16" s="31"/>
    </row>
    <row r="17" spans="1:22">
      <c r="A17" s="31"/>
      <c r="B17" s="31"/>
      <c r="C17" s="31"/>
      <c r="E17" s="21" t="s">
        <v>42</v>
      </c>
      <c r="F17" s="12">
        <f>0.47*0.000001</f>
        <v>4.6999999999999995E-7</v>
      </c>
      <c r="G17" s="12" t="s">
        <v>11</v>
      </c>
      <c r="H17" s="30"/>
      <c r="I17" s="15" t="s">
        <v>54</v>
      </c>
      <c r="J17" s="15">
        <v>40</v>
      </c>
      <c r="K17" s="14">
        <v>1.31E-5</v>
      </c>
      <c r="L17" s="13" t="s">
        <v>7</v>
      </c>
      <c r="M17" s="30"/>
      <c r="N17" s="20" t="s">
        <v>67</v>
      </c>
      <c r="O17" s="20">
        <v>100</v>
      </c>
      <c r="P17" s="12">
        <v>1.716E-6</v>
      </c>
      <c r="R17" s="31"/>
      <c r="V17" s="31"/>
    </row>
    <row r="18" spans="1:22">
      <c r="A18" s="31"/>
      <c r="B18" s="31"/>
      <c r="C18" s="31"/>
      <c r="E18" s="21" t="s">
        <v>13</v>
      </c>
      <c r="F18" s="12">
        <v>0.14660000000000001</v>
      </c>
      <c r="G18" s="20" t="s">
        <v>14</v>
      </c>
      <c r="H18" s="30"/>
      <c r="I18" s="15" t="s">
        <v>55</v>
      </c>
      <c r="J18" s="15">
        <v>30</v>
      </c>
      <c r="K18" s="12">
        <v>1.3200000000000001E-5</v>
      </c>
      <c r="L18" s="20" t="s">
        <v>6</v>
      </c>
      <c r="M18" s="30"/>
      <c r="N18" s="20" t="s">
        <v>68</v>
      </c>
      <c r="O18" s="20">
        <v>100</v>
      </c>
      <c r="P18" s="12">
        <v>2.1990000000000001E-4</v>
      </c>
      <c r="R18" s="31"/>
      <c r="V18" s="31"/>
    </row>
    <row r="19" spans="1:22">
      <c r="A19" s="31"/>
      <c r="B19" s="31"/>
      <c r="C19" s="31"/>
      <c r="E19" s="21" t="s">
        <v>43</v>
      </c>
      <c r="F19" s="12">
        <v>1.275E-7</v>
      </c>
      <c r="G19" s="20" t="s">
        <v>14</v>
      </c>
      <c r="H19" s="30"/>
      <c r="I19" s="15" t="s">
        <v>12</v>
      </c>
      <c r="J19" s="15">
        <v>65</v>
      </c>
      <c r="K19" s="19">
        <v>1.42E-5</v>
      </c>
      <c r="L19" s="20" t="s">
        <v>6</v>
      </c>
      <c r="M19" s="30"/>
      <c r="N19" s="89" t="s">
        <v>70</v>
      </c>
      <c r="O19" s="89"/>
      <c r="P19" s="89"/>
      <c r="R19" s="31"/>
      <c r="V19" s="31"/>
    </row>
    <row r="20" spans="1:22">
      <c r="A20" s="31"/>
      <c r="B20" s="31"/>
      <c r="C20" s="31"/>
      <c r="N20" s="30"/>
      <c r="O20" s="30"/>
      <c r="P20" s="30"/>
      <c r="R20" s="31"/>
      <c r="V20" s="31"/>
    </row>
    <row r="21" spans="1:22">
      <c r="A21" s="31"/>
      <c r="B21" s="31"/>
      <c r="C21" s="31"/>
      <c r="N21" s="30"/>
      <c r="O21" s="30"/>
      <c r="P21" s="30"/>
      <c r="R21" s="31"/>
      <c r="V21" s="31"/>
    </row>
    <row r="22" spans="1:22">
      <c r="A22" s="31"/>
      <c r="B22" s="31"/>
      <c r="C22" s="31"/>
      <c r="N22" s="30"/>
      <c r="O22" s="30"/>
      <c r="P22" s="30"/>
      <c r="R22" s="31"/>
      <c r="V22" s="31"/>
    </row>
    <row r="23" spans="1:22">
      <c r="A23" s="31"/>
      <c r="B23" s="31"/>
      <c r="C23" s="31"/>
      <c r="R23" s="31"/>
      <c r="V23" s="31"/>
    </row>
    <row r="24" spans="1:22">
      <c r="A24" s="31"/>
      <c r="B24" s="31"/>
      <c r="C24" s="31"/>
      <c r="R24" s="31"/>
      <c r="V24" s="31"/>
    </row>
    <row r="25" spans="1:22" hidden="1">
      <c r="A25" s="31"/>
      <c r="B25" s="31"/>
      <c r="C25" s="31"/>
      <c r="R25" s="31"/>
    </row>
    <row r="26" spans="1:22" hidden="1">
      <c r="A26" s="31"/>
      <c r="B26" s="31"/>
      <c r="C26" s="31"/>
      <c r="R26" s="31"/>
    </row>
  </sheetData>
  <mergeCells count="3">
    <mergeCell ref="E5:G5"/>
    <mergeCell ref="N19:P19"/>
    <mergeCell ref="E3:P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Menu</vt:lpstr>
      <vt:lpstr>Dados experimentais</vt:lpstr>
      <vt:lpstr>Tratamento dos dados</vt:lpstr>
      <vt:lpstr>Valores de literatura</vt:lpstr>
      <vt:lpstr>Difusividade_Térmica_faixa_de_temperatura_linear</vt:lpstr>
      <vt:lpstr>Raio_do_cilindro</vt:lpstr>
      <vt:lpstr>Taxa_de_aquecimento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regia</dc:creator>
  <cp:lastModifiedBy>Usuario</cp:lastModifiedBy>
  <dcterms:created xsi:type="dcterms:W3CDTF">2020-12-26T21:12:46Z</dcterms:created>
  <dcterms:modified xsi:type="dcterms:W3CDTF">2022-03-18T19:03:33Z</dcterms:modified>
</cp:coreProperties>
</file>